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drawings/drawing2.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bookViews>
    <workbookView xWindow="0" yWindow="225" windowWidth="16005" windowHeight="8955" tabRatio="912"/>
  </bookViews>
  <sheets>
    <sheet name="附表一覽表" sheetId="1" r:id="rId1"/>
    <sheet name="附錄2" sheetId="35" r:id="rId2"/>
    <sheet name="附表1A" sheetId="27" r:id="rId3"/>
    <sheet name="KGSSFeeSubmissionInfo" sheetId="23" state="hidden" r:id="rId4"/>
    <sheet name="KGSSFeeItemInfo" sheetId="24" state="hidden" r:id="rId5"/>
    <sheet name="附表1B頁一" sheetId="5" r:id="rId6"/>
    <sheet name="附表1B頁二" sheetId="3" r:id="rId7"/>
    <sheet name="附表1C" sheetId="7" r:id="rId8"/>
    <sheet name="附表2A" sheetId="21" r:id="rId9"/>
    <sheet name="附表2B" sheetId="11" r:id="rId10"/>
    <sheet name="附表3" sheetId="13" r:id="rId11"/>
    <sheet name="KGSSFeeItemIncome" sheetId="25" state="hidden" r:id="rId12"/>
    <sheet name="KGSSFeeItemExpenditure" sheetId="26" state="hidden" r:id="rId13"/>
    <sheet name="附表2A至附表3所載的註" sheetId="29" r:id="rId14"/>
    <sheet name="附表4A(I)" sheetId="14" r:id="rId15"/>
    <sheet name="附表4B(I)" sheetId="15" r:id="rId16"/>
    <sheet name="附表4A(II)" sheetId="33" r:id="rId17"/>
    <sheet name="附表4B(II)" sheetId="32" r:id="rId18"/>
    <sheet name="附表4A,B所載的註及注意事項" sheetId="28" r:id="rId19"/>
    <sheet name="附表4C" sheetId="17" r:id="rId20"/>
    <sheet name="附表4D" sheetId="18" r:id="rId21"/>
    <sheet name="附表5" sheetId="20" r:id="rId22"/>
    <sheet name="附錄3" sheetId="22" r:id="rId23"/>
    <sheet name="附錄4" sheetId="34" r:id="rId24"/>
  </sheets>
  <definedNames>
    <definedName name="_xlnm.Print_Area" localSheetId="2">附表1A!$A$1:$L$40</definedName>
    <definedName name="_xlnm.Print_Area" localSheetId="5">附表1B頁一!$A$1:$H$25</definedName>
    <definedName name="_xlnm.Print_Area" localSheetId="6">附表1B頁二!$A$1:$I$29</definedName>
    <definedName name="_xlnm.Print_Area" localSheetId="8">附表2A!$A$1:$L$25</definedName>
    <definedName name="_xlnm.Print_Area" localSheetId="13">附表2A至附表3所載的註!$A$1:$C$14</definedName>
    <definedName name="_xlnm.Print_Area" localSheetId="9">附表2B!$A$1:$O$25</definedName>
    <definedName name="_xlnm.Print_Area" localSheetId="10">附表3!$A$1:$J$24</definedName>
    <definedName name="_xlnm.Print_Area" localSheetId="18">'附表4A,B所載的註及注意事項'!$A$1:$E$41</definedName>
    <definedName name="_xlnm.Print_Area" localSheetId="19">附表4C!$A$1:$G$32</definedName>
    <definedName name="_xlnm.Print_Area" localSheetId="20">附表4D!$A$1:$F$35</definedName>
    <definedName name="_xlnm.Print_Area" localSheetId="21">附表5!$A$1:$O$75</definedName>
    <definedName name="_xlnm.Print_Area" localSheetId="0">附表一覽表!$A$1:$B$27</definedName>
    <definedName name="_xlnm.Print_Area" localSheetId="1">附錄2!$A$1:$N$23</definedName>
    <definedName name="_xlnm.Print_Area" localSheetId="23">附錄4!$A$1:$C$12</definedName>
    <definedName name="Z_3F0E7941_8667_477D_BE88_EB69F24CEFA8_.wvu.PrintArea" localSheetId="2" hidden="1">附表1A!$A$1:$L$38</definedName>
  </definedNames>
  <calcPr calcId="145621"/>
</workbook>
</file>

<file path=xl/calcChain.xml><?xml version="1.0" encoding="utf-8"?>
<calcChain xmlns="http://schemas.openxmlformats.org/spreadsheetml/2006/main">
  <c r="B20" i="14" l="1"/>
  <c r="F19" i="11"/>
  <c r="C20" i="14"/>
  <c r="G7" i="20"/>
  <c r="H4" i="5"/>
  <c r="C4" i="5"/>
  <c r="E23" i="5"/>
  <c r="D20" i="14" l="1"/>
  <c r="H20" i="33"/>
  <c r="I20" i="33"/>
  <c r="J20" i="33"/>
  <c r="I25" i="3" l="1"/>
  <c r="H23" i="5"/>
  <c r="C28" i="33" l="1"/>
  <c r="I5" i="33"/>
  <c r="B5" i="33"/>
  <c r="C44" i="14"/>
  <c r="B5" i="14"/>
  <c r="G25" i="3"/>
  <c r="H25" i="3"/>
  <c r="F30" i="18" l="1"/>
  <c r="E30" i="18"/>
  <c r="F23" i="18"/>
  <c r="E23" i="18"/>
  <c r="F16" i="18"/>
  <c r="E16" i="18"/>
  <c r="D30" i="18"/>
  <c r="D23" i="18"/>
  <c r="D16" i="18"/>
  <c r="F50" i="33"/>
  <c r="F51" i="33" s="1"/>
  <c r="G50" i="33"/>
  <c r="H50" i="33"/>
  <c r="I50" i="33"/>
  <c r="F20" i="33"/>
  <c r="C20" i="33"/>
  <c r="C50" i="33"/>
  <c r="D50" i="33"/>
  <c r="G20" i="33"/>
  <c r="D20" i="33"/>
  <c r="B5" i="32"/>
  <c r="G51" i="33" l="1"/>
  <c r="C51" i="33"/>
  <c r="H51" i="33"/>
  <c r="D51" i="33"/>
  <c r="I51" i="33"/>
  <c r="C5" i="13"/>
  <c r="D4" i="17"/>
  <c r="D4" i="18" l="1"/>
  <c r="E24" i="17"/>
  <c r="J29" i="32"/>
  <c r="I29" i="32"/>
  <c r="H29" i="32"/>
  <c r="G29" i="32"/>
  <c r="F29" i="32"/>
  <c r="D29" i="32"/>
  <c r="E29" i="32"/>
  <c r="C29" i="32"/>
  <c r="B29" i="32"/>
  <c r="J50" i="33"/>
  <c r="E50" i="33"/>
  <c r="B50" i="33"/>
  <c r="E20" i="33"/>
  <c r="B20" i="33"/>
  <c r="E51" i="33" l="1"/>
  <c r="B51" i="33"/>
  <c r="J51" i="33"/>
  <c r="D43" i="14"/>
  <c r="C43" i="14"/>
  <c r="B43" i="14"/>
  <c r="C19" i="13"/>
  <c r="D19" i="13"/>
  <c r="E19" i="13"/>
  <c r="F19" i="13"/>
  <c r="G19" i="13"/>
  <c r="H19" i="13"/>
  <c r="I19" i="13"/>
  <c r="N19" i="11"/>
  <c r="B44" i="14" l="1"/>
  <c r="D44" i="14"/>
  <c r="C6" i="7"/>
  <c r="B5" i="15" l="1"/>
  <c r="E5" i="11"/>
  <c r="D5" i="21"/>
  <c r="C4" i="3"/>
  <c r="G24" i="17" l="1"/>
  <c r="F24" i="17"/>
  <c r="D29" i="15"/>
  <c r="C29" i="15"/>
  <c r="B29" i="15"/>
  <c r="U3" i="25"/>
  <c r="U2" i="25"/>
  <c r="U4" i="26"/>
  <c r="T4" i="26"/>
  <c r="S4" i="26"/>
  <c r="R4" i="26"/>
  <c r="Q4" i="26"/>
  <c r="P4" i="26"/>
  <c r="O4" i="26"/>
  <c r="N4" i="26"/>
  <c r="M4" i="26"/>
  <c r="L4" i="26"/>
  <c r="K4" i="26"/>
  <c r="J4" i="26"/>
  <c r="I4" i="26"/>
  <c r="H4" i="26"/>
  <c r="G4" i="26"/>
  <c r="F4" i="26"/>
  <c r="E4" i="26"/>
  <c r="D4" i="26"/>
  <c r="C4" i="26"/>
  <c r="B4" i="26"/>
  <c r="U3" i="26"/>
  <c r="T3" i="26"/>
  <c r="R3" i="26"/>
  <c r="Q3" i="26"/>
  <c r="P3" i="26"/>
  <c r="O3" i="26"/>
  <c r="N3" i="26"/>
  <c r="M3" i="26"/>
  <c r="J3" i="26"/>
  <c r="I3" i="26"/>
  <c r="H3" i="26"/>
  <c r="F3" i="26"/>
  <c r="E3" i="26"/>
  <c r="D3" i="26"/>
  <c r="C3" i="26"/>
  <c r="B3" i="26"/>
  <c r="U2" i="26"/>
  <c r="T2" i="26"/>
  <c r="R2" i="26"/>
  <c r="Q2" i="26"/>
  <c r="P2" i="26"/>
  <c r="O2" i="26"/>
  <c r="N2" i="26"/>
  <c r="M2" i="26"/>
  <c r="J2" i="26"/>
  <c r="I2" i="26"/>
  <c r="H2" i="26"/>
  <c r="F2" i="26"/>
  <c r="E2" i="26"/>
  <c r="D2" i="26"/>
  <c r="C2" i="26"/>
  <c r="B2" i="26"/>
  <c r="X4" i="25"/>
  <c r="W4" i="25"/>
  <c r="V4" i="25"/>
  <c r="U4" i="25"/>
  <c r="S4" i="25"/>
  <c r="O4" i="25"/>
  <c r="N4" i="25"/>
  <c r="M4" i="25"/>
  <c r="L4" i="25"/>
  <c r="K4" i="25"/>
  <c r="J4" i="25"/>
  <c r="F4" i="25"/>
  <c r="B4" i="25"/>
  <c r="X3" i="25"/>
  <c r="W3" i="25"/>
  <c r="V3" i="25"/>
  <c r="T3" i="25"/>
  <c r="L3" i="25"/>
  <c r="K3" i="25"/>
  <c r="X2" i="25"/>
  <c r="W2" i="25"/>
  <c r="V2" i="25"/>
  <c r="T2" i="25"/>
  <c r="L2" i="25"/>
  <c r="K2" i="25"/>
  <c r="M19" i="11"/>
  <c r="L19" i="11"/>
  <c r="K19" i="11"/>
  <c r="H19" i="11"/>
  <c r="G19" i="11"/>
  <c r="F25" i="3"/>
  <c r="G23" i="5"/>
  <c r="F23" i="5"/>
  <c r="L28" i="24"/>
  <c r="K28" i="24"/>
  <c r="J28" i="24"/>
  <c r="I28" i="24"/>
  <c r="H28" i="24"/>
  <c r="F28" i="24"/>
  <c r="D28" i="24"/>
  <c r="L27" i="24"/>
  <c r="K27" i="24"/>
  <c r="J27" i="24"/>
  <c r="I27" i="24"/>
  <c r="H27" i="24"/>
  <c r="F27" i="24"/>
  <c r="D27" i="24"/>
  <c r="L26" i="24"/>
  <c r="K26" i="24"/>
  <c r="J26" i="24"/>
  <c r="I26" i="24"/>
  <c r="H26" i="24"/>
  <c r="F26" i="24"/>
  <c r="D26" i="24"/>
  <c r="L25" i="24"/>
  <c r="K25" i="24"/>
  <c r="J25" i="24"/>
  <c r="I25" i="24"/>
  <c r="H25" i="24"/>
  <c r="F25" i="24"/>
  <c r="D25" i="24"/>
  <c r="L24" i="24"/>
  <c r="K24" i="24"/>
  <c r="J24" i="24"/>
  <c r="I24" i="24"/>
  <c r="H24" i="24"/>
  <c r="F24" i="24"/>
  <c r="D24" i="24"/>
  <c r="L23" i="24"/>
  <c r="K23" i="24"/>
  <c r="J23" i="24"/>
  <c r="I23" i="24"/>
  <c r="H23" i="24"/>
  <c r="F23" i="24"/>
  <c r="D23" i="24"/>
  <c r="L22" i="24"/>
  <c r="K22" i="24"/>
  <c r="J22" i="24"/>
  <c r="I22" i="24"/>
  <c r="H22" i="24"/>
  <c r="F22" i="24"/>
  <c r="D22" i="24"/>
  <c r="L21" i="24"/>
  <c r="K21" i="24"/>
  <c r="J21" i="24"/>
  <c r="I21" i="24"/>
  <c r="H21" i="24"/>
  <c r="F21" i="24"/>
  <c r="D21" i="24"/>
  <c r="L20" i="24"/>
  <c r="K20" i="24"/>
  <c r="J20" i="24"/>
  <c r="I20" i="24"/>
  <c r="H20" i="24"/>
  <c r="F20" i="24"/>
  <c r="D20" i="24"/>
  <c r="L19" i="24"/>
  <c r="K19" i="24"/>
  <c r="J19" i="24"/>
  <c r="I19" i="24"/>
  <c r="H19" i="24"/>
  <c r="F19" i="24"/>
  <c r="E19" i="24"/>
  <c r="D19" i="24"/>
  <c r="L18" i="24"/>
  <c r="K18" i="24"/>
  <c r="J18" i="24"/>
  <c r="I18" i="24"/>
  <c r="H18" i="24"/>
  <c r="F18" i="24"/>
  <c r="E18" i="24"/>
  <c r="D18" i="24"/>
  <c r="L17" i="24"/>
  <c r="K17" i="24"/>
  <c r="J17" i="24"/>
  <c r="I17" i="24"/>
  <c r="H17" i="24"/>
  <c r="F17" i="24"/>
  <c r="E17" i="24"/>
  <c r="D17" i="24"/>
  <c r="L16" i="24"/>
  <c r="K16" i="24"/>
  <c r="J16" i="24"/>
  <c r="I16" i="24"/>
  <c r="H16" i="24"/>
  <c r="F16" i="24"/>
  <c r="E16" i="24"/>
  <c r="D16" i="24"/>
  <c r="L15" i="24"/>
  <c r="K15" i="24"/>
  <c r="J15" i="24"/>
  <c r="I15" i="24"/>
  <c r="H15" i="24"/>
  <c r="F15" i="24"/>
  <c r="E15" i="24"/>
  <c r="D15" i="24"/>
  <c r="L14" i="24"/>
  <c r="K14" i="24"/>
  <c r="J14" i="24"/>
  <c r="I14" i="24"/>
  <c r="H14" i="24"/>
  <c r="F14" i="24"/>
  <c r="E14" i="24"/>
  <c r="D14" i="24"/>
  <c r="L13" i="24"/>
  <c r="K13" i="24"/>
  <c r="J13" i="24"/>
  <c r="I13" i="24"/>
  <c r="H13" i="24"/>
  <c r="F13" i="24"/>
  <c r="E13" i="24"/>
  <c r="D13" i="24"/>
  <c r="L12" i="24"/>
  <c r="K12" i="24"/>
  <c r="J12" i="24"/>
  <c r="I12" i="24"/>
  <c r="H12" i="24"/>
  <c r="F12" i="24"/>
  <c r="E12" i="24"/>
  <c r="D12" i="24"/>
  <c r="L11" i="24"/>
  <c r="K11" i="24"/>
  <c r="J11" i="24"/>
  <c r="I11" i="24"/>
  <c r="H11" i="24"/>
  <c r="F11" i="24"/>
  <c r="E11" i="24"/>
  <c r="D11" i="24"/>
  <c r="L10" i="24"/>
  <c r="K10" i="24"/>
  <c r="J10" i="24"/>
  <c r="I10" i="24"/>
  <c r="H10" i="24"/>
  <c r="G10" i="24"/>
  <c r="F10" i="24"/>
  <c r="D10" i="24"/>
  <c r="L9" i="24"/>
  <c r="K9" i="24"/>
  <c r="J9" i="24"/>
  <c r="I9" i="24"/>
  <c r="H9" i="24"/>
  <c r="G9" i="24"/>
  <c r="F9" i="24"/>
  <c r="D9" i="24"/>
  <c r="L8" i="24"/>
  <c r="K8" i="24"/>
  <c r="J8" i="24"/>
  <c r="I8" i="24"/>
  <c r="H8" i="24"/>
  <c r="G8" i="24"/>
  <c r="F8" i="24"/>
  <c r="D8" i="24"/>
  <c r="L7" i="24"/>
  <c r="K7" i="24"/>
  <c r="J7" i="24"/>
  <c r="I7" i="24"/>
  <c r="H7" i="24"/>
  <c r="G7" i="24"/>
  <c r="F7" i="24"/>
  <c r="D7" i="24"/>
  <c r="L6" i="24"/>
  <c r="K6" i="24"/>
  <c r="J6" i="24"/>
  <c r="I6" i="24"/>
  <c r="H6" i="24"/>
  <c r="G6" i="24"/>
  <c r="F6" i="24"/>
  <c r="D6" i="24"/>
  <c r="L5" i="24"/>
  <c r="K5" i="24"/>
  <c r="J5" i="24"/>
  <c r="I5" i="24"/>
  <c r="H5" i="24"/>
  <c r="G5" i="24"/>
  <c r="F5" i="24"/>
  <c r="D5" i="24"/>
  <c r="L4" i="24"/>
  <c r="K4" i="24"/>
  <c r="J4" i="24"/>
  <c r="I4" i="24"/>
  <c r="H4" i="24"/>
  <c r="G4" i="24"/>
  <c r="F4" i="24"/>
  <c r="D4" i="24"/>
  <c r="L3" i="24"/>
  <c r="K3" i="24"/>
  <c r="J3" i="24"/>
  <c r="I3" i="24"/>
  <c r="H3" i="24"/>
  <c r="G3" i="24"/>
  <c r="F3" i="24"/>
  <c r="D3" i="24"/>
  <c r="L2" i="24"/>
  <c r="K2" i="24"/>
  <c r="J2" i="24"/>
  <c r="I2" i="24"/>
  <c r="H2" i="24"/>
  <c r="G2" i="24"/>
  <c r="F2" i="24"/>
  <c r="D2" i="24"/>
  <c r="Q2" i="23"/>
  <c r="P2" i="23"/>
  <c r="O2" i="23"/>
  <c r="N2" i="23"/>
  <c r="M2" i="23"/>
  <c r="L2" i="23"/>
  <c r="K2" i="23"/>
  <c r="J2" i="23"/>
  <c r="I2" i="23"/>
  <c r="H2" i="23"/>
  <c r="G2" i="23"/>
  <c r="F2" i="23"/>
  <c r="I4" i="3"/>
  <c r="I5" i="13"/>
  <c r="I5" i="32"/>
  <c r="D7" i="17"/>
  <c r="D10" i="20"/>
  <c r="K5" i="21"/>
  <c r="F6" i="7"/>
  <c r="B6" i="14"/>
  <c r="M5" i="11"/>
  <c r="I28" i="33"/>
  <c r="B7" i="15"/>
  <c r="D7" i="18"/>
</calcChain>
</file>

<file path=xl/sharedStrings.xml><?xml version="1.0" encoding="utf-8"?>
<sst xmlns="http://schemas.openxmlformats.org/spreadsheetml/2006/main" count="1134" uniqueCount="770">
  <si>
    <t>1A</t>
  </si>
  <si>
    <t>1B</t>
  </si>
  <si>
    <t>1C</t>
  </si>
  <si>
    <t>2A</t>
  </si>
  <si>
    <t>2B</t>
  </si>
  <si>
    <t>4A</t>
  </si>
  <si>
    <t>4B</t>
  </si>
  <si>
    <t>4C</t>
  </si>
  <si>
    <t>4D</t>
  </si>
  <si>
    <t>(a)</t>
  </si>
  <si>
    <t>(b)</t>
  </si>
  <si>
    <t>(c)</t>
  </si>
  <si>
    <t xml:space="preserve">(a) </t>
  </si>
  <si>
    <t xml:space="preserve">(c) </t>
  </si>
  <si>
    <t xml:space="preserve">(d) </t>
  </si>
  <si>
    <t>(e)</t>
  </si>
  <si>
    <t>(f)</t>
  </si>
  <si>
    <t>(g)</t>
  </si>
  <si>
    <t>(h)</t>
  </si>
  <si>
    <t>(d)</t>
  </si>
  <si>
    <t xml:space="preserve">1.
</t>
    <phoneticPr fontId="1" type="noConversion"/>
  </si>
  <si>
    <r>
      <rPr>
        <b/>
        <sz val="11"/>
        <color theme="1"/>
        <rFont val="新細明體"/>
        <family val="1"/>
        <charset val="136"/>
      </rPr>
      <t>學費、班級及學生人數的資料</t>
    </r>
    <r>
      <rPr>
        <b/>
        <sz val="11"/>
        <color theme="1"/>
        <rFont val="Times New Roman"/>
        <family val="1"/>
      </rPr>
      <t xml:space="preserve"> (</t>
    </r>
    <r>
      <rPr>
        <b/>
        <sz val="11"/>
        <color theme="1"/>
        <rFont val="新細明體"/>
        <family val="1"/>
        <charset val="136"/>
      </rPr>
      <t>幼兒中心部分</t>
    </r>
    <r>
      <rPr>
        <b/>
        <sz val="11"/>
        <color theme="1"/>
        <rFont val="Times New Roman"/>
        <family val="1"/>
      </rPr>
      <t>)</t>
    </r>
  </si>
  <si>
    <r>
      <rPr>
        <sz val="10"/>
        <color theme="1"/>
        <rFont val="細明體"/>
        <family val="3"/>
        <charset val="136"/>
      </rPr>
      <t>每名兒童每年的學費</t>
    </r>
  </si>
  <si>
    <r>
      <rPr>
        <sz val="10"/>
        <color theme="1"/>
        <rFont val="新細明體"/>
        <family val="1"/>
        <charset val="136"/>
      </rPr>
      <t>級別</t>
    </r>
  </si>
  <si>
    <r>
      <rPr>
        <sz val="10"/>
        <color theme="1"/>
        <rFont val="細明體"/>
        <family val="3"/>
        <charset val="136"/>
      </rPr>
      <t>元</t>
    </r>
  </si>
  <si>
    <r>
      <rPr>
        <b/>
        <u/>
        <sz val="10"/>
        <color theme="1"/>
        <rFont val="新細明體"/>
        <family val="1"/>
        <charset val="136"/>
      </rPr>
      <t>上午班</t>
    </r>
  </si>
  <si>
    <r>
      <t>0</t>
    </r>
    <r>
      <rPr>
        <sz val="10"/>
        <color theme="1"/>
        <rFont val="新細明體"/>
        <family val="1"/>
        <charset val="136"/>
      </rPr>
      <t>至</t>
    </r>
    <r>
      <rPr>
        <sz val="10"/>
        <color theme="1"/>
        <rFont val="Times New Roman"/>
        <family val="1"/>
      </rPr>
      <t>1</t>
    </r>
    <r>
      <rPr>
        <sz val="10"/>
        <color theme="1"/>
        <rFont val="新細明體"/>
        <family val="1"/>
        <charset val="136"/>
      </rPr>
      <t>歲服務</t>
    </r>
  </si>
  <si>
    <r>
      <t>1</t>
    </r>
    <r>
      <rPr>
        <sz val="10"/>
        <color theme="1"/>
        <rFont val="新細明體"/>
        <family val="1"/>
        <charset val="136"/>
      </rPr>
      <t>至</t>
    </r>
    <r>
      <rPr>
        <sz val="10"/>
        <color theme="1"/>
        <rFont val="Times New Roman"/>
        <family val="1"/>
      </rPr>
      <t>2</t>
    </r>
    <r>
      <rPr>
        <sz val="10"/>
        <color theme="1"/>
        <rFont val="新細明體"/>
        <family val="1"/>
        <charset val="136"/>
      </rPr>
      <t>歲服務</t>
    </r>
  </si>
  <si>
    <r>
      <t>2</t>
    </r>
    <r>
      <rPr>
        <sz val="10"/>
        <color theme="1"/>
        <rFont val="新細明體"/>
        <family val="1"/>
        <charset val="136"/>
      </rPr>
      <t>至</t>
    </r>
    <r>
      <rPr>
        <sz val="10"/>
        <color theme="1"/>
        <rFont val="Times New Roman"/>
        <family val="1"/>
      </rPr>
      <t>3</t>
    </r>
    <r>
      <rPr>
        <sz val="10"/>
        <color theme="1"/>
        <rFont val="新細明體"/>
        <family val="1"/>
        <charset val="136"/>
      </rPr>
      <t>歲服務</t>
    </r>
  </si>
  <si>
    <r>
      <rPr>
        <b/>
        <u/>
        <sz val="10"/>
        <color theme="1"/>
        <rFont val="新細明體"/>
        <family val="1"/>
        <charset val="136"/>
      </rPr>
      <t>下午班</t>
    </r>
  </si>
  <si>
    <r>
      <rPr>
        <b/>
        <u/>
        <sz val="10"/>
        <color theme="1"/>
        <rFont val="新細明體"/>
        <family val="1"/>
        <charset val="136"/>
      </rPr>
      <t>全日制</t>
    </r>
  </si>
  <si>
    <r>
      <rPr>
        <sz val="10"/>
        <color theme="1"/>
        <rFont val="新細明體"/>
        <family val="1"/>
        <charset val="136"/>
      </rPr>
      <t>每名學生每年的學費</t>
    </r>
  </si>
  <si>
    <r>
      <rPr>
        <sz val="10"/>
        <color theme="1"/>
        <rFont val="新細明體"/>
        <family val="1"/>
        <charset val="136"/>
      </rPr>
      <t>級別</t>
    </r>
    <r>
      <rPr>
        <sz val="10"/>
        <color theme="1"/>
        <rFont val="Times New Roman"/>
        <family val="1"/>
      </rPr>
      <t xml:space="preserve"> </t>
    </r>
  </si>
  <si>
    <r>
      <rPr>
        <sz val="10"/>
        <color theme="1"/>
        <rFont val="細明體"/>
        <family val="3"/>
        <charset val="136"/>
      </rPr>
      <t>幼稚園幼兒班</t>
    </r>
  </si>
  <si>
    <r>
      <rPr>
        <sz val="10"/>
        <color theme="1"/>
        <rFont val="細明體"/>
        <family val="3"/>
        <charset val="136"/>
      </rPr>
      <t>幼稚園低班</t>
    </r>
  </si>
  <si>
    <r>
      <rPr>
        <sz val="10"/>
        <color theme="1"/>
        <rFont val="細明體"/>
        <family val="3"/>
        <charset val="136"/>
      </rPr>
      <t>幼稚園高班</t>
    </r>
  </si>
  <si>
    <r>
      <rPr>
        <sz val="12"/>
        <color theme="1"/>
        <rFont val="新細明體"/>
        <family val="1"/>
        <charset val="136"/>
      </rPr>
      <t>元</t>
    </r>
  </si>
  <si>
    <r>
      <t>0</t>
    </r>
    <r>
      <rPr>
        <sz val="12"/>
        <color theme="1"/>
        <rFont val="新細明體"/>
        <family val="1"/>
        <charset val="136"/>
      </rPr>
      <t>至</t>
    </r>
    <r>
      <rPr>
        <sz val="12"/>
        <color theme="1"/>
        <rFont val="Times New Roman"/>
        <family val="1"/>
      </rPr>
      <t>1</t>
    </r>
    <r>
      <rPr>
        <sz val="12"/>
        <color theme="1"/>
        <rFont val="新細明體"/>
        <family val="1"/>
        <charset val="136"/>
      </rPr>
      <t>歲服務</t>
    </r>
  </si>
  <si>
    <r>
      <t>1</t>
    </r>
    <r>
      <rPr>
        <sz val="12"/>
        <color theme="1"/>
        <rFont val="新細明體"/>
        <family val="1"/>
        <charset val="136"/>
      </rPr>
      <t>至</t>
    </r>
    <r>
      <rPr>
        <sz val="12"/>
        <color theme="1"/>
        <rFont val="Times New Roman"/>
        <family val="1"/>
      </rPr>
      <t>2</t>
    </r>
    <r>
      <rPr>
        <sz val="12"/>
        <color theme="1"/>
        <rFont val="新細明體"/>
        <family val="1"/>
        <charset val="136"/>
      </rPr>
      <t>歲服務</t>
    </r>
  </si>
  <si>
    <r>
      <t>2</t>
    </r>
    <r>
      <rPr>
        <sz val="12"/>
        <color theme="1"/>
        <rFont val="新細明體"/>
        <family val="1"/>
        <charset val="136"/>
      </rPr>
      <t>至</t>
    </r>
    <r>
      <rPr>
        <sz val="12"/>
        <color theme="1"/>
        <rFont val="Times New Roman"/>
        <family val="1"/>
      </rPr>
      <t>3</t>
    </r>
    <r>
      <rPr>
        <sz val="12"/>
        <color theme="1"/>
        <rFont val="新細明體"/>
        <family val="1"/>
        <charset val="136"/>
      </rPr>
      <t>歲服務</t>
    </r>
  </si>
  <si>
    <r>
      <rPr>
        <sz val="12"/>
        <color theme="1"/>
        <rFont val="新細明體"/>
        <family val="1"/>
        <charset val="136"/>
      </rPr>
      <t>幼稚園幼兒班</t>
    </r>
  </si>
  <si>
    <r>
      <rPr>
        <sz val="12"/>
        <color theme="1"/>
        <rFont val="新細明體"/>
        <family val="1"/>
        <charset val="136"/>
      </rPr>
      <t>幼稚園低班</t>
    </r>
  </si>
  <si>
    <r>
      <rPr>
        <sz val="12"/>
        <color theme="1"/>
        <rFont val="新細明體"/>
        <family val="1"/>
        <charset val="136"/>
      </rPr>
      <t>幼稚園高班</t>
    </r>
  </si>
  <si>
    <r>
      <rPr>
        <sz val="11"/>
        <color theme="1"/>
        <rFont val="新細明體"/>
        <family val="1"/>
        <charset val="136"/>
      </rPr>
      <t>元</t>
    </r>
  </si>
  <si>
    <r>
      <rPr>
        <b/>
        <sz val="11"/>
        <color theme="1"/>
        <rFont val="新細明體"/>
        <family val="1"/>
        <charset val="136"/>
      </rPr>
      <t>校長的資料</t>
    </r>
  </si>
  <si>
    <r>
      <rPr>
        <sz val="10"/>
        <color theme="1"/>
        <rFont val="新細明體"/>
        <family val="1"/>
        <charset val="136"/>
      </rPr>
      <t>正校</t>
    </r>
  </si>
  <si>
    <r>
      <rPr>
        <sz val="10"/>
        <color theme="1"/>
        <rFont val="新細明體"/>
        <family val="1"/>
        <charset val="136"/>
      </rPr>
      <t>兼任</t>
    </r>
  </si>
  <si>
    <r>
      <rPr>
        <sz val="10"/>
        <color theme="1"/>
        <rFont val="新細明體"/>
        <family val="1"/>
        <charset val="136"/>
      </rPr>
      <t>編號</t>
    </r>
  </si>
  <si>
    <r>
      <t>(*</t>
    </r>
    <r>
      <rPr>
        <sz val="10"/>
        <color theme="1"/>
        <rFont val="新細明體"/>
        <family val="1"/>
        <charset val="136"/>
      </rPr>
      <t>請刪去不適用者</t>
    </r>
    <r>
      <rPr>
        <sz val="10"/>
        <color theme="1"/>
        <rFont val="Times New Roman"/>
        <family val="1"/>
      </rPr>
      <t>)</t>
    </r>
  </si>
  <si>
    <r>
      <t>(*</t>
    </r>
    <r>
      <rPr>
        <b/>
        <sz val="9"/>
        <color theme="1"/>
        <rFont val="新細明體"/>
        <family val="1"/>
        <charset val="136"/>
      </rPr>
      <t>請刪去不適用者</t>
    </r>
    <r>
      <rPr>
        <b/>
        <sz val="9"/>
        <color theme="1"/>
        <rFont val="Times New Roman"/>
        <family val="1"/>
      </rPr>
      <t>)</t>
    </r>
  </si>
  <si>
    <r>
      <rPr>
        <b/>
        <sz val="11"/>
        <color theme="1"/>
        <rFont val="新細明體"/>
        <family val="1"/>
        <charset val="136"/>
      </rPr>
      <t>修訂預算</t>
    </r>
  </si>
  <si>
    <r>
      <rPr>
        <b/>
        <sz val="11"/>
        <color theme="1"/>
        <rFont val="新細明體"/>
        <family val="1"/>
        <charset val="136"/>
      </rPr>
      <t>收入</t>
    </r>
  </si>
  <si>
    <r>
      <rPr>
        <b/>
        <sz val="11"/>
        <color theme="1"/>
        <rFont val="新細明體"/>
        <family val="1"/>
        <charset val="136"/>
      </rPr>
      <t>開支</t>
    </r>
  </si>
  <si>
    <r>
      <rPr>
        <b/>
        <u/>
        <sz val="12"/>
        <color theme="1"/>
        <rFont val="新細明體"/>
        <family val="1"/>
        <charset val="136"/>
      </rPr>
      <t>附錄</t>
    </r>
    <r>
      <rPr>
        <b/>
        <u/>
        <sz val="12"/>
        <color theme="1"/>
        <rFont val="Times New Roman"/>
        <family val="1"/>
      </rPr>
      <t>3</t>
    </r>
    <phoneticPr fontId="1" type="noConversion"/>
  </si>
  <si>
    <r>
      <rPr>
        <b/>
        <u/>
        <sz val="12"/>
        <color theme="1"/>
        <rFont val="細明體"/>
        <family val="3"/>
        <charset val="136"/>
      </rPr>
      <t>附錄</t>
    </r>
    <r>
      <rPr>
        <b/>
        <u/>
        <sz val="12"/>
        <color theme="1"/>
        <rFont val="Times New Roman"/>
        <family val="1"/>
      </rPr>
      <t>1</t>
    </r>
  </si>
  <si>
    <r>
      <rPr>
        <b/>
        <sz val="12"/>
        <color theme="1"/>
        <rFont val="新細明體"/>
        <family val="1"/>
        <charset val="136"/>
      </rPr>
      <t>附表一覽表</t>
    </r>
    <phoneticPr fontId="1" type="noConversion"/>
  </si>
  <si>
    <r>
      <rPr>
        <b/>
        <sz val="12"/>
        <color theme="1"/>
        <rFont val="新細明體"/>
        <family val="1"/>
        <charset val="136"/>
      </rPr>
      <t>調整學費申請</t>
    </r>
  </si>
  <si>
    <r>
      <rPr>
        <b/>
        <sz val="12"/>
        <color theme="1"/>
        <rFont val="新細明體"/>
        <family val="1"/>
        <charset val="136"/>
      </rPr>
      <t>附表目錄</t>
    </r>
  </si>
  <si>
    <r>
      <rPr>
        <b/>
        <sz val="12"/>
        <color theme="1"/>
        <rFont val="新細明體"/>
        <family val="1"/>
        <charset val="136"/>
      </rPr>
      <t>附表編號</t>
    </r>
  </si>
  <si>
    <r>
      <rPr>
        <sz val="12"/>
        <color theme="1"/>
        <rFont val="新細明體"/>
        <family val="1"/>
        <charset val="136"/>
      </rPr>
      <t>學校校監聲明</t>
    </r>
  </si>
  <si>
    <r>
      <rPr>
        <sz val="12"/>
        <color theme="1"/>
        <rFont val="新細明體"/>
        <family val="1"/>
        <charset val="136"/>
      </rPr>
      <t>學費、班級及學生人數的資料</t>
    </r>
  </si>
  <si>
    <r>
      <rPr>
        <sz val="12"/>
        <color theme="1"/>
        <rFont val="新細明體"/>
        <family val="1"/>
        <charset val="136"/>
      </rPr>
      <t>校長的資料</t>
    </r>
  </si>
  <si>
    <r>
      <rPr>
        <sz val="12"/>
        <color theme="1"/>
        <rFont val="新細明體"/>
        <family val="1"/>
        <charset val="136"/>
      </rPr>
      <t>收支報表</t>
    </r>
  </si>
  <si>
    <r>
      <rPr>
        <sz val="12"/>
        <color theme="1"/>
        <rFont val="新細明體"/>
        <family val="1"/>
        <charset val="136"/>
      </rPr>
      <t>其他營運開支報表</t>
    </r>
  </si>
  <si>
    <r>
      <rPr>
        <sz val="12"/>
        <color theme="1"/>
        <rFont val="新細明體"/>
        <family val="1"/>
        <charset val="136"/>
      </rPr>
      <t>大型修葺及保養工程報表</t>
    </r>
  </si>
  <si>
    <r>
      <rPr>
        <sz val="11"/>
        <rFont val="細明體"/>
        <family val="3"/>
        <charset val="136"/>
      </rPr>
      <t>本人</t>
    </r>
    <r>
      <rPr>
        <sz val="11"/>
        <rFont val="Times New Roman"/>
        <family val="1"/>
      </rPr>
      <t xml:space="preserve">  </t>
    </r>
  </si>
  <si>
    <r>
      <t>(</t>
    </r>
    <r>
      <rPr>
        <sz val="11"/>
        <rFont val="細明體"/>
        <family val="3"/>
        <charset val="136"/>
      </rPr>
      <t>英文</t>
    </r>
    <r>
      <rPr>
        <sz val="11"/>
        <rFont val="Times New Roman"/>
        <family val="1"/>
      </rPr>
      <t xml:space="preserve">) : </t>
    </r>
    <r>
      <rPr>
        <u/>
        <sz val="11"/>
        <rFont val="Times New Roman"/>
        <family val="1"/>
      </rPr>
      <t xml:space="preserve">                       </t>
    </r>
  </si>
  <si>
    <r>
      <t>(</t>
    </r>
    <r>
      <rPr>
        <sz val="11"/>
        <rFont val="細明體"/>
        <family val="3"/>
        <charset val="136"/>
      </rPr>
      <t>中文</t>
    </r>
    <r>
      <rPr>
        <sz val="11"/>
        <rFont val="Times New Roman"/>
        <family val="1"/>
      </rPr>
      <t xml:space="preserve">) : </t>
    </r>
    <r>
      <rPr>
        <u/>
        <sz val="11"/>
        <rFont val="Times New Roman"/>
        <family val="1"/>
      </rPr>
      <t xml:space="preserve">                       </t>
    </r>
  </si>
  <si>
    <r>
      <rPr>
        <sz val="11"/>
        <rFont val="細明體"/>
        <family val="3"/>
        <charset val="136"/>
      </rPr>
      <t>地址</t>
    </r>
    <r>
      <rPr>
        <sz val="11"/>
        <rFont val="Times New Roman"/>
        <family val="1"/>
      </rPr>
      <t xml:space="preserve">:     </t>
    </r>
    <r>
      <rPr>
        <u/>
        <sz val="11"/>
        <rFont val="Times New Roman"/>
        <family val="1"/>
      </rPr>
      <t xml:space="preserve">                                            </t>
    </r>
  </si>
  <si>
    <r>
      <rPr>
        <sz val="9.5"/>
        <rFont val="細明體"/>
        <family val="3"/>
        <charset val="136"/>
      </rPr>
      <t>簽署：</t>
    </r>
  </si>
  <si>
    <t>Version</t>
    <phoneticPr fontId="1" type="noConversion"/>
  </si>
  <si>
    <t>RegNo</t>
    <phoneticPr fontId="1" type="noConversion"/>
  </si>
  <si>
    <t>BranchNo</t>
    <phoneticPr fontId="1" type="noConversion"/>
  </si>
  <si>
    <t>SchoolType</t>
    <phoneticPr fontId="1" type="noConversion"/>
  </si>
  <si>
    <t>Stream</t>
    <phoneticPr fontId="1" type="noConversion"/>
  </si>
  <si>
    <t>HDNoNetFee</t>
    <phoneticPr fontId="1" type="noConversion"/>
  </si>
  <si>
    <t>IsApplyCCC</t>
    <phoneticPr fontId="1" type="noConversion"/>
  </si>
  <si>
    <t>CCCAmount</t>
    <phoneticPr fontId="1" type="noConversion"/>
  </si>
  <si>
    <t>WDRatio</t>
    <phoneticPr fontId="1" type="noConversion"/>
  </si>
  <si>
    <t>LWDRatio</t>
    <phoneticPr fontId="1" type="noConversion"/>
  </si>
  <si>
    <t>TeacherSalaryExpenseRaioL</t>
    <phoneticPr fontId="1" type="noConversion"/>
  </si>
  <si>
    <t>TeacherSalaryExpenseRaioCCC</t>
    <phoneticPr fontId="1" type="noConversion"/>
  </si>
  <si>
    <t>TeacherSalaryExpenseRaioNL</t>
    <phoneticPr fontId="1" type="noConversion"/>
  </si>
  <si>
    <t>IsAANotAvailable</t>
    <phoneticPr fontId="1" type="noConversion"/>
  </si>
  <si>
    <t>SchoolSupervisor</t>
    <phoneticPr fontId="1" type="noConversion"/>
  </si>
  <si>
    <t>EngName</t>
    <phoneticPr fontId="1" type="noConversion"/>
  </si>
  <si>
    <t>ChiName</t>
    <phoneticPr fontId="1" type="noConversion"/>
  </si>
  <si>
    <t>Address</t>
    <phoneticPr fontId="1" type="noConversion"/>
  </si>
  <si>
    <t>TelNo</t>
    <phoneticPr fontId="1" type="noConversion"/>
  </si>
  <si>
    <t>FaxNo</t>
    <phoneticPr fontId="1" type="noConversion"/>
  </si>
  <si>
    <t>ContactPerson</t>
    <phoneticPr fontId="1" type="noConversion"/>
  </si>
  <si>
    <t>ContactPersonPost</t>
    <phoneticPr fontId="1" type="noConversion"/>
  </si>
  <si>
    <t>MonthCommenceInKG</t>
    <phoneticPr fontId="1" type="noConversion"/>
  </si>
  <si>
    <t>MonthCommenceInCCC</t>
    <phoneticPr fontId="1" type="noConversion"/>
  </si>
  <si>
    <t>Session</t>
    <phoneticPr fontId="35" type="noConversion"/>
  </si>
  <si>
    <t>ClassSession</t>
    <phoneticPr fontId="35" type="noConversion"/>
  </si>
  <si>
    <t>ClassLevel</t>
  </si>
  <si>
    <t>ApprovedGrossFee</t>
  </si>
  <si>
    <t>ApprovedNetFee</t>
  </si>
  <si>
    <t>ProposedGrossFee</t>
  </si>
  <si>
    <t>ProposedGrossFeeAfter</t>
    <phoneticPr fontId="1" type="noConversion"/>
  </si>
  <si>
    <t>ProposedNoOfInstalments</t>
  </si>
  <si>
    <t>ActualNumberOfClasses</t>
  </si>
  <si>
    <t>ActualTotalEnrolment</t>
  </si>
  <si>
    <t>EstimatedNumberOfClasses</t>
  </si>
  <si>
    <t>EstimatedTotalEnrolment</t>
  </si>
  <si>
    <t>L-KG</t>
    <phoneticPr fontId="35" type="noConversion"/>
  </si>
  <si>
    <t>AM</t>
    <phoneticPr fontId="35" type="noConversion"/>
  </si>
  <si>
    <t>NR</t>
    <phoneticPr fontId="35" type="noConversion"/>
  </si>
  <si>
    <t>L-KG</t>
    <phoneticPr fontId="35" type="noConversion"/>
  </si>
  <si>
    <t>AM</t>
    <phoneticPr fontId="35" type="noConversion"/>
  </si>
  <si>
    <t>LK</t>
    <phoneticPr fontId="35" type="noConversion"/>
  </si>
  <si>
    <t>UK</t>
    <phoneticPr fontId="35" type="noConversion"/>
  </si>
  <si>
    <t>PM</t>
    <phoneticPr fontId="35" type="noConversion"/>
  </si>
  <si>
    <t>NR</t>
    <phoneticPr fontId="35" type="noConversion"/>
  </si>
  <si>
    <t>WD</t>
    <phoneticPr fontId="35" type="noConversion"/>
  </si>
  <si>
    <t>L-CC</t>
    <phoneticPr fontId="35" type="noConversion"/>
  </si>
  <si>
    <t>S0</t>
    <phoneticPr fontId="35" type="noConversion"/>
  </si>
  <si>
    <t>L-CC</t>
    <phoneticPr fontId="35" type="noConversion"/>
  </si>
  <si>
    <t>AM</t>
    <phoneticPr fontId="35" type="noConversion"/>
  </si>
  <si>
    <t>S1</t>
    <phoneticPr fontId="35" type="noConversion"/>
  </si>
  <si>
    <t>S2</t>
    <phoneticPr fontId="35" type="noConversion"/>
  </si>
  <si>
    <t>PM</t>
    <phoneticPr fontId="35" type="noConversion"/>
  </si>
  <si>
    <t>S0</t>
    <phoneticPr fontId="35" type="noConversion"/>
  </si>
  <si>
    <t>WD</t>
    <phoneticPr fontId="35" type="noConversion"/>
  </si>
  <si>
    <t>N-KG</t>
  </si>
  <si>
    <t>NR</t>
    <phoneticPr fontId="35" type="noConversion"/>
  </si>
  <si>
    <t>AM</t>
    <phoneticPr fontId="35" type="noConversion"/>
  </si>
  <si>
    <t>LK</t>
    <phoneticPr fontId="35" type="noConversion"/>
  </si>
  <si>
    <t>UK</t>
    <phoneticPr fontId="35" type="noConversion"/>
  </si>
  <si>
    <t>PM</t>
    <phoneticPr fontId="35" type="noConversion"/>
  </si>
  <si>
    <t>NR</t>
    <phoneticPr fontId="35" type="noConversion"/>
  </si>
  <si>
    <t>WD</t>
    <phoneticPr fontId="35" type="noConversion"/>
  </si>
  <si>
    <t>N-CC</t>
  </si>
  <si>
    <t>S0</t>
    <phoneticPr fontId="35" type="noConversion"/>
  </si>
  <si>
    <t>S1</t>
    <phoneticPr fontId="35" type="noConversion"/>
  </si>
  <si>
    <t>S2</t>
    <phoneticPr fontId="35" type="noConversion"/>
  </si>
  <si>
    <t>Type</t>
    <phoneticPr fontId="35" type="noConversion"/>
  </si>
  <si>
    <t>TeacherSalaryTotal</t>
  </si>
  <si>
    <t>TeacherSalaryHD</t>
  </si>
  <si>
    <t>TeacherSalaryWD</t>
  </si>
  <si>
    <t>TeacherSalaryLWD</t>
  </si>
  <si>
    <t>TideOverGrantTotal</t>
  </si>
  <si>
    <t>TideOverGrantHD</t>
  </si>
  <si>
    <t>TideOverGrantWD</t>
  </si>
  <si>
    <t>TideOverGrantLWD</t>
  </si>
  <si>
    <t>TeacherSalaryUnspentBalance</t>
  </si>
  <si>
    <t>Rental</t>
  </si>
  <si>
    <t>RatesAndGovRentReimbursement</t>
  </si>
  <si>
    <t>PremisesMaintenanceGrant</t>
  </si>
  <si>
    <t>PremisesUnspentBalance</t>
  </si>
  <si>
    <t>OtherOperatingTotal</t>
  </si>
  <si>
    <t>OtherOperatingHD</t>
  </si>
  <si>
    <t>OtherOperatingWD</t>
  </si>
  <si>
    <t>OtherOperatingLWD</t>
  </si>
  <si>
    <t>OtherOperatingUnspentBalance</t>
  </si>
  <si>
    <t>FeeFromPEVS</t>
  </si>
  <si>
    <t>SchoolFeeFromParents</t>
  </si>
  <si>
    <t>CCCSS</t>
  </si>
  <si>
    <t>Donation</t>
  </si>
  <si>
    <t>Others</t>
  </si>
  <si>
    <t>ACT</t>
  </si>
  <si>
    <t>N/A</t>
  </si>
  <si>
    <t>REV</t>
    <phoneticPr fontId="35" type="noConversion"/>
  </si>
  <si>
    <t>EST</t>
  </si>
  <si>
    <t>N/A</t>
    <phoneticPr fontId="1" type="noConversion"/>
  </si>
  <si>
    <t>Type</t>
    <phoneticPr fontId="35" type="noConversion"/>
  </si>
  <si>
    <t>TeachingStaff</t>
  </si>
  <si>
    <t>TeachingStaffLSP</t>
  </si>
  <si>
    <t>RatesAndGovRent</t>
  </si>
  <si>
    <t>PremisesDepreciation</t>
    <phoneticPr fontId="1" type="noConversion"/>
  </si>
  <si>
    <t>PremisesMajorRepairs</t>
  </si>
  <si>
    <t>NonTeachingStaffSalary</t>
  </si>
  <si>
    <t>NonTeachingStaffLSP</t>
  </si>
  <si>
    <t>MajorRepairs</t>
  </si>
  <si>
    <t>DepreciationEquipmentGov</t>
  </si>
  <si>
    <t>DepreciationComputersGov</t>
  </si>
  <si>
    <t>DepreciationEquipmentSchool</t>
  </si>
  <si>
    <t>DepreciationComputersSchool</t>
  </si>
  <si>
    <t>TeachingConsumables</t>
  </si>
  <si>
    <t>RegularLearningActivities</t>
  </si>
  <si>
    <t>WaterElectricity</t>
  </si>
  <si>
    <t>SupervisorRemuneration</t>
  </si>
  <si>
    <t>SetupExpense</t>
  </si>
  <si>
    <t>OtherOperating</t>
  </si>
  <si>
    <t>CorrespondingCharged</t>
  </si>
  <si>
    <t>ACT</t>
    <phoneticPr fontId="35" type="noConversion"/>
  </si>
  <si>
    <t>REV</t>
    <phoneticPr fontId="35" type="noConversion"/>
  </si>
  <si>
    <t>EST</t>
    <phoneticPr fontId="35" type="noConversion"/>
  </si>
  <si>
    <r>
      <rPr>
        <sz val="11"/>
        <rFont val="細明體"/>
        <family val="3"/>
        <charset val="136"/>
      </rPr>
      <t>簽署︰</t>
    </r>
    <r>
      <rPr>
        <u/>
        <sz val="11"/>
        <rFont val="Times New Roman"/>
        <family val="1"/>
      </rPr>
      <t/>
    </r>
    <phoneticPr fontId="35" type="noConversion"/>
  </si>
  <si>
    <r>
      <t>(</t>
    </r>
    <r>
      <rPr>
        <sz val="11"/>
        <rFont val="細明體"/>
        <family val="3"/>
        <charset val="136"/>
      </rPr>
      <t>學校校監</t>
    </r>
    <r>
      <rPr>
        <sz val="11"/>
        <rFont val="Times New Roman"/>
        <family val="1"/>
      </rPr>
      <t xml:space="preserve">) </t>
    </r>
    <r>
      <rPr>
        <sz val="11"/>
        <rFont val="細明體"/>
        <family val="3"/>
        <charset val="136"/>
      </rPr>
      <t>日期︰</t>
    </r>
    <phoneticPr fontId="35" type="noConversion"/>
  </si>
  <si>
    <r>
      <rPr>
        <sz val="11"/>
        <rFont val="細明體"/>
        <family val="3"/>
        <charset val="136"/>
      </rPr>
      <t>學校印章︰</t>
    </r>
    <phoneticPr fontId="35" type="noConversion"/>
  </si>
  <si>
    <r>
      <t>*</t>
    </r>
    <r>
      <rPr>
        <sz val="9.5"/>
        <rFont val="細明體"/>
        <family val="3"/>
        <charset val="136"/>
      </rPr>
      <t>請刪去不適用者</t>
    </r>
    <phoneticPr fontId="35" type="noConversion"/>
  </si>
  <si>
    <t>¨</t>
    <phoneticPr fontId="35" type="noConversion"/>
  </si>
  <si>
    <r>
      <rPr>
        <sz val="9.5"/>
        <rFont val="細明體"/>
        <family val="3"/>
        <charset val="136"/>
      </rPr>
      <t>請在適當方格內加上</t>
    </r>
    <r>
      <rPr>
        <sz val="9.5"/>
        <rFont val="Wingdings"/>
        <charset val="2"/>
      </rPr>
      <t>ü</t>
    </r>
    <r>
      <rPr>
        <sz val="9.5"/>
        <rFont val="Times New Roman"/>
        <family val="1"/>
      </rPr>
      <t xml:space="preserve"> </t>
    </r>
    <r>
      <rPr>
        <sz val="9.5"/>
        <rFont val="細明體"/>
        <family val="3"/>
        <charset val="136"/>
      </rPr>
      <t>號</t>
    </r>
    <phoneticPr fontId="1" type="noConversion"/>
  </si>
  <si>
    <r>
      <rPr>
        <sz val="9.5"/>
        <rFont val="細明體"/>
        <family val="3"/>
        <charset val="136"/>
      </rPr>
      <t>姓名：</t>
    </r>
    <phoneticPr fontId="35" type="noConversion"/>
  </si>
  <si>
    <r>
      <rPr>
        <sz val="9.5"/>
        <rFont val="細明體"/>
        <family val="3"/>
        <charset val="136"/>
      </rPr>
      <t>電話號碼︰</t>
    </r>
    <r>
      <rPr>
        <u/>
        <sz val="11"/>
        <rFont val="Times New Roman"/>
        <family val="1"/>
      </rPr>
      <t/>
    </r>
    <phoneticPr fontId="35" type="noConversion"/>
  </si>
  <si>
    <r>
      <rPr>
        <sz val="9.5"/>
        <rFont val="細明體"/>
        <family val="3"/>
        <charset val="136"/>
      </rPr>
      <t>日期：</t>
    </r>
    <phoneticPr fontId="35" type="noConversion"/>
  </si>
  <si>
    <t xml:space="preserve">                                                                                                                                                                       </t>
    <phoneticPr fontId="1" type="noConversion"/>
  </si>
  <si>
    <r>
      <rPr>
        <sz val="10"/>
        <color theme="1"/>
        <rFont val="新細明體"/>
        <family val="1"/>
        <charset val="136"/>
      </rPr>
      <t>實際開辦的
班級數目</t>
    </r>
    <phoneticPr fontId="1" type="noConversion"/>
  </si>
  <si>
    <r>
      <rPr>
        <sz val="10"/>
        <color theme="1"/>
        <rFont val="新細明體"/>
        <family val="1"/>
        <charset val="136"/>
      </rPr>
      <t>實際兒童
總人數</t>
    </r>
    <phoneticPr fontId="1" type="noConversion"/>
  </si>
  <si>
    <r>
      <rPr>
        <sz val="10"/>
        <color theme="1"/>
        <rFont val="新細明體"/>
        <family val="1"/>
        <charset val="136"/>
      </rPr>
      <t>預計開辦的
班級數目</t>
    </r>
    <phoneticPr fontId="1" type="noConversion"/>
  </si>
  <si>
    <r>
      <rPr>
        <b/>
        <u/>
        <sz val="12"/>
        <color theme="1"/>
        <rFont val="新細明體"/>
        <family val="1"/>
        <charset val="136"/>
      </rPr>
      <t>全日制</t>
    </r>
    <phoneticPr fontId="1" type="noConversion"/>
  </si>
  <si>
    <r>
      <t xml:space="preserve">1.    </t>
    </r>
    <r>
      <rPr>
        <sz val="10"/>
        <color theme="1"/>
        <rFont val="新細明體"/>
        <family val="1"/>
        <charset val="136"/>
      </rPr>
      <t>正校名稱：</t>
    </r>
    <phoneticPr fontId="1" type="noConversion"/>
  </si>
  <si>
    <t>元</t>
    <phoneticPr fontId="1" type="noConversion"/>
  </si>
  <si>
    <r>
      <t xml:space="preserve">#RT No./
PT No./ CCW No./
</t>
    </r>
    <r>
      <rPr>
        <sz val="10"/>
        <color theme="1"/>
        <rFont val="細明體"/>
        <family val="3"/>
        <charset val="136"/>
      </rPr>
      <t>申請正待批准中</t>
    </r>
    <phoneticPr fontId="1" type="noConversion"/>
  </si>
  <si>
    <t>.</t>
    <phoneticPr fontId="1" type="noConversion"/>
  </si>
  <si>
    <t xml:space="preserve">#
</t>
    <phoneticPr fontId="1" type="noConversion"/>
  </si>
  <si>
    <r>
      <rPr>
        <b/>
        <sz val="11"/>
        <color theme="1"/>
        <rFont val="新細明體"/>
        <family val="1"/>
        <charset val="136"/>
      </rPr>
      <t>附表</t>
    </r>
    <r>
      <rPr>
        <b/>
        <sz val="11"/>
        <color theme="1"/>
        <rFont val="Times New Roman"/>
        <family val="1"/>
      </rPr>
      <t>3</t>
    </r>
    <phoneticPr fontId="1" type="noConversion"/>
  </si>
  <si>
    <r>
      <rPr>
        <b/>
        <sz val="11"/>
        <color theme="1"/>
        <rFont val="新細明體"/>
        <family val="1"/>
        <charset val="136"/>
      </rPr>
      <t xml:space="preserve">學年或財政年度
實際總額
</t>
    </r>
    <r>
      <rPr>
        <sz val="11"/>
        <color theme="1"/>
        <rFont val="Times New Roman"/>
        <family val="1"/>
      </rPr>
      <t>(</t>
    </r>
    <r>
      <rPr>
        <sz val="11"/>
        <color theme="1"/>
        <rFont val="新細明體"/>
        <family val="1"/>
        <charset val="136"/>
      </rPr>
      <t>須與經審核的周年帳所列數額相符</t>
    </r>
    <r>
      <rPr>
        <sz val="11"/>
        <color theme="1"/>
        <rFont val="Times New Roman"/>
        <family val="1"/>
      </rPr>
      <t>)</t>
    </r>
    <phoneticPr fontId="1" type="noConversion"/>
  </si>
  <si>
    <r>
      <t xml:space="preserve">2.1 </t>
    </r>
    <r>
      <rPr>
        <sz val="11"/>
        <color theme="1"/>
        <rFont val="新細明體"/>
        <family val="1"/>
        <charset val="136"/>
      </rPr>
      <t>校舍租金</t>
    </r>
    <phoneticPr fontId="1" type="noConversion"/>
  </si>
  <si>
    <r>
      <t xml:space="preserve">2.2 </t>
    </r>
    <r>
      <rPr>
        <sz val="11"/>
        <color theme="1"/>
        <rFont val="新細明體"/>
        <family val="1"/>
        <charset val="136"/>
      </rPr>
      <t>差餉及地租</t>
    </r>
    <phoneticPr fontId="1" type="noConversion"/>
  </si>
  <si>
    <r>
      <t>A.</t>
    </r>
    <r>
      <rPr>
        <sz val="7"/>
        <color theme="1"/>
        <rFont val="Times New Roman"/>
        <family val="1"/>
      </rPr>
      <t xml:space="preserve">      </t>
    </r>
    <phoneticPr fontId="1" type="noConversion"/>
  </si>
  <si>
    <r>
      <t>B.</t>
    </r>
    <r>
      <rPr>
        <sz val="7"/>
        <color theme="1"/>
        <rFont val="Times New Roman"/>
        <family val="1"/>
      </rPr>
      <t xml:space="preserve">      </t>
    </r>
    <r>
      <rPr>
        <sz val="11"/>
        <color theme="1"/>
        <rFont val="新細明體"/>
        <family val="1"/>
        <charset val="136"/>
      </rPr>
      <t/>
    </r>
    <phoneticPr fontId="1" type="noConversion"/>
  </si>
  <si>
    <r>
      <rPr>
        <b/>
        <sz val="12"/>
        <color theme="1"/>
        <rFont val="新細明體"/>
        <family val="1"/>
        <charset val="136"/>
      </rPr>
      <t>總額</t>
    </r>
    <r>
      <rPr>
        <b/>
        <sz val="12"/>
        <color theme="1"/>
        <rFont val="Times New Roman"/>
        <family val="1"/>
      </rPr>
      <t>:</t>
    </r>
    <phoneticPr fontId="1" type="noConversion"/>
  </si>
  <si>
    <t xml:space="preserve">1.
</t>
    <phoneticPr fontId="1" type="noConversion"/>
  </si>
  <si>
    <t xml:space="preserve">2.
</t>
    <phoneticPr fontId="1" type="noConversion"/>
  </si>
  <si>
    <r>
      <rPr>
        <sz val="12"/>
        <color theme="1"/>
        <rFont val="新細明體"/>
        <family val="1"/>
        <charset val="136"/>
      </rPr>
      <t>學校註册編號︰</t>
    </r>
    <r>
      <rPr>
        <u/>
        <sz val="12"/>
        <color theme="1"/>
        <rFont val="Times New Roman"/>
        <family val="1"/>
      </rPr>
      <t xml:space="preserve">                                   </t>
    </r>
    <phoneticPr fontId="1" type="noConversion"/>
  </si>
  <si>
    <r>
      <rPr>
        <b/>
        <sz val="12"/>
        <rFont val="細明體"/>
        <family val="3"/>
        <charset val="136"/>
      </rPr>
      <t>附表</t>
    </r>
    <r>
      <rPr>
        <b/>
        <sz val="12"/>
        <rFont val="Times New Roman"/>
        <family val="1"/>
      </rPr>
      <t>1A</t>
    </r>
    <phoneticPr fontId="1" type="noConversion"/>
  </si>
  <si>
    <t>##</t>
    <phoneticPr fontId="1" type="noConversion"/>
  </si>
  <si>
    <r>
      <t>(a)</t>
    </r>
    <r>
      <rPr>
        <b/>
        <sz val="12"/>
        <color theme="1"/>
        <rFont val="新細明體"/>
        <family val="1"/>
        <charset val="136"/>
      </rPr>
      <t>總收入</t>
    </r>
    <r>
      <rPr>
        <b/>
        <sz val="12"/>
        <color theme="1"/>
        <rFont val="Times New Roman"/>
        <family val="1"/>
      </rPr>
      <t>:</t>
    </r>
    <phoneticPr fontId="1" type="noConversion"/>
  </si>
  <si>
    <r>
      <t>(b)</t>
    </r>
    <r>
      <rPr>
        <b/>
        <sz val="12"/>
        <color theme="1"/>
        <rFont val="新細明體"/>
        <family val="1"/>
        <charset val="136"/>
      </rPr>
      <t>總開支﹕</t>
    </r>
    <phoneticPr fontId="1" type="noConversion"/>
  </si>
  <si>
    <r>
      <t xml:space="preserve">(c)=(a)–(b) </t>
    </r>
    <r>
      <rPr>
        <b/>
        <sz val="12"/>
        <color theme="1"/>
        <rFont val="新細明體"/>
        <family val="1"/>
        <charset val="136"/>
      </rPr>
      <t>該年度的盈利</t>
    </r>
    <r>
      <rPr>
        <b/>
        <sz val="12"/>
        <color theme="1"/>
        <rFont val="Times New Roman"/>
        <family val="1"/>
      </rPr>
      <t>/(</t>
    </r>
    <r>
      <rPr>
        <b/>
        <sz val="12"/>
        <color theme="1"/>
        <rFont val="新細明體"/>
        <family val="1"/>
        <charset val="136"/>
      </rPr>
      <t>虧損</t>
    </r>
    <r>
      <rPr>
        <b/>
        <sz val="12"/>
        <color theme="1"/>
        <rFont val="Times New Roman"/>
        <family val="1"/>
      </rPr>
      <t>)</t>
    </r>
    <r>
      <rPr>
        <b/>
        <sz val="12"/>
        <color theme="1"/>
        <rFont val="新細明體"/>
        <family val="1"/>
        <charset val="136"/>
      </rPr>
      <t>﹕</t>
    </r>
    <r>
      <rPr>
        <b/>
        <sz val="12"/>
        <color theme="1"/>
        <rFont val="Times New Roman"/>
        <family val="1"/>
      </rPr>
      <t xml:space="preserve"> </t>
    </r>
    <phoneticPr fontId="1" type="noConversion"/>
  </si>
  <si>
    <t>元</t>
    <phoneticPr fontId="1" type="noConversion"/>
  </si>
  <si>
    <t xml:space="preserve">2.    </t>
    <phoneticPr fontId="1" type="noConversion"/>
  </si>
  <si>
    <r>
      <t xml:space="preserve"> </t>
    </r>
    <r>
      <rPr>
        <b/>
        <sz val="12"/>
        <color theme="1"/>
        <rFont val="新細明體"/>
        <family val="1"/>
        <charset val="136"/>
      </rPr>
      <t>編號</t>
    </r>
    <phoneticPr fontId="1" type="noConversion"/>
  </si>
  <si>
    <r>
      <rPr>
        <b/>
        <sz val="11"/>
        <color theme="1"/>
        <rFont val="新細明體"/>
        <family val="1"/>
        <charset val="136"/>
      </rPr>
      <t>編號</t>
    </r>
  </si>
  <si>
    <r>
      <t>*</t>
    </r>
    <r>
      <rPr>
        <sz val="12"/>
        <color theme="1"/>
        <rFont val="新細明體"/>
        <family val="1"/>
        <charset val="136"/>
      </rPr>
      <t>幼稚園</t>
    </r>
    <r>
      <rPr>
        <sz val="12"/>
        <color theme="1"/>
        <rFont val="Times New Roman"/>
        <family val="1"/>
      </rPr>
      <t>/</t>
    </r>
    <r>
      <rPr>
        <sz val="12"/>
        <color theme="1"/>
        <rFont val="新細明體"/>
        <family val="1"/>
        <charset val="136"/>
      </rPr>
      <t>幼稚園暨幼兒中心名稱︰</t>
    </r>
    <r>
      <rPr>
        <u/>
        <sz val="12"/>
        <color theme="1"/>
        <rFont val="Times New Roman"/>
        <family val="1"/>
      </rPr>
      <t xml:space="preserve">                                                                                                                                             </t>
    </r>
    <phoneticPr fontId="1" type="noConversion"/>
  </si>
  <si>
    <r>
      <rPr>
        <sz val="12"/>
        <color theme="1"/>
        <rFont val="新細明體"/>
        <family val="1"/>
        <charset val="136"/>
      </rPr>
      <t>學校註册編號︰</t>
    </r>
    <r>
      <rPr>
        <u/>
        <sz val="12"/>
        <color theme="1"/>
        <rFont val="Times New Roman"/>
        <family val="1"/>
      </rPr>
      <t xml:space="preserve">                                   </t>
    </r>
    <phoneticPr fontId="1" type="noConversion"/>
  </si>
  <si>
    <r>
      <t xml:space="preserve"> (*</t>
    </r>
    <r>
      <rPr>
        <sz val="9"/>
        <color theme="1"/>
        <rFont val="新細明體"/>
        <family val="1"/>
        <charset val="136"/>
      </rPr>
      <t>請刪去不適用者</t>
    </r>
    <r>
      <rPr>
        <sz val="9"/>
        <color theme="1"/>
        <rFont val="Times New Roman"/>
        <family val="1"/>
      </rPr>
      <t>)</t>
    </r>
    <phoneticPr fontId="1" type="noConversion"/>
  </si>
  <si>
    <r>
      <rPr>
        <sz val="12"/>
        <color theme="1"/>
        <rFont val="新細明體"/>
        <family val="1"/>
        <charset val="136"/>
      </rPr>
      <t>學校註册編號︰</t>
    </r>
    <r>
      <rPr>
        <sz val="12"/>
        <color theme="1"/>
        <rFont val="Times New Roman"/>
        <family val="1"/>
      </rPr>
      <t xml:space="preserve">     </t>
    </r>
    <phoneticPr fontId="1" type="noConversion"/>
  </si>
  <si>
    <r>
      <t xml:space="preserve"> (*</t>
    </r>
    <r>
      <rPr>
        <sz val="9"/>
        <color theme="1"/>
        <rFont val="新細明體"/>
        <family val="1"/>
        <charset val="136"/>
      </rPr>
      <t>請刪去不適用者。</t>
    </r>
    <r>
      <rPr>
        <sz val="9"/>
        <color theme="1"/>
        <rFont val="Times New Roman"/>
        <family val="1"/>
      </rPr>
      <t>)</t>
    </r>
    <phoneticPr fontId="1" type="noConversion"/>
  </si>
  <si>
    <r>
      <t>*</t>
    </r>
    <r>
      <rPr>
        <sz val="12"/>
        <color theme="1"/>
        <rFont val="新細明體"/>
        <family val="1"/>
        <charset val="136"/>
      </rPr>
      <t>幼稚園</t>
    </r>
    <r>
      <rPr>
        <sz val="12"/>
        <color theme="1"/>
        <rFont val="Times New Roman"/>
        <family val="1"/>
      </rPr>
      <t>/</t>
    </r>
    <r>
      <rPr>
        <sz val="12"/>
        <color theme="1"/>
        <rFont val="新細明體"/>
        <family val="1"/>
        <charset val="136"/>
      </rPr>
      <t>幼稚園暨幼兒中心名稱：</t>
    </r>
    <phoneticPr fontId="1" type="noConversion"/>
  </si>
  <si>
    <r>
      <t>*</t>
    </r>
    <r>
      <rPr>
        <sz val="12"/>
        <color theme="1"/>
        <rFont val="新細明體"/>
        <family val="1"/>
        <charset val="136"/>
      </rPr>
      <t>幼稚園</t>
    </r>
    <r>
      <rPr>
        <sz val="12"/>
        <color theme="1"/>
        <rFont val="Times New Roman"/>
        <family val="1"/>
      </rPr>
      <t>/</t>
    </r>
    <r>
      <rPr>
        <sz val="12"/>
        <color theme="1"/>
        <rFont val="新細明體"/>
        <family val="1"/>
        <charset val="136"/>
      </rPr>
      <t>幼稚園暨幼兒中心名稱：</t>
    </r>
    <r>
      <rPr>
        <u/>
        <sz val="11"/>
        <color theme="1"/>
        <rFont val="新細明體"/>
        <family val="1"/>
        <charset val="136"/>
      </rPr>
      <t/>
    </r>
    <phoneticPr fontId="1" type="noConversion"/>
  </si>
  <si>
    <r>
      <rPr>
        <sz val="12"/>
        <color theme="1"/>
        <rFont val="細明體"/>
        <family val="3"/>
        <charset val="136"/>
      </rPr>
      <t>學校註册編號︰</t>
    </r>
    <r>
      <rPr>
        <sz val="12"/>
        <color theme="1"/>
        <rFont val="Times New Roman"/>
        <family val="1"/>
      </rPr>
      <t xml:space="preserve">     </t>
    </r>
  </si>
  <si>
    <r>
      <rPr>
        <sz val="9"/>
        <color theme="1"/>
        <rFont val="Times New Roman"/>
        <family val="1"/>
      </rPr>
      <t>(*</t>
    </r>
    <r>
      <rPr>
        <sz val="9"/>
        <color theme="1"/>
        <rFont val="新細明體"/>
        <family val="1"/>
        <charset val="136"/>
      </rPr>
      <t>請刪去不適用者。</t>
    </r>
    <r>
      <rPr>
        <sz val="9"/>
        <color theme="1"/>
        <rFont val="Times New Roman"/>
        <family val="1"/>
      </rPr>
      <t>)</t>
    </r>
    <r>
      <rPr>
        <sz val="12"/>
        <color theme="1"/>
        <rFont val="Times New Roman"/>
        <family val="1"/>
      </rPr>
      <t xml:space="preserve">  </t>
    </r>
    <r>
      <rPr>
        <sz val="12"/>
        <color theme="1"/>
        <rFont val="新細明體"/>
        <family val="1"/>
        <charset val="136"/>
      </rPr>
      <t/>
    </r>
    <phoneticPr fontId="1" type="noConversion"/>
  </si>
  <si>
    <r>
      <rPr>
        <sz val="9"/>
        <color theme="1"/>
        <rFont val="Times New Roman"/>
        <family val="1"/>
      </rPr>
      <t>(*</t>
    </r>
    <r>
      <rPr>
        <sz val="9"/>
        <color theme="1"/>
        <rFont val="新細明體"/>
        <family val="1"/>
        <charset val="136"/>
      </rPr>
      <t>請刪去不適用者。</t>
    </r>
    <r>
      <rPr>
        <sz val="9"/>
        <color theme="1"/>
        <rFont val="Times New Roman"/>
        <family val="1"/>
      </rPr>
      <t xml:space="preserve">)   </t>
    </r>
    <r>
      <rPr>
        <sz val="12"/>
        <color theme="1"/>
        <rFont val="新細明體"/>
        <family val="1"/>
        <charset val="136"/>
      </rPr>
      <t/>
    </r>
    <phoneticPr fontId="1" type="noConversion"/>
  </si>
  <si>
    <r>
      <t>(*</t>
    </r>
    <r>
      <rPr>
        <sz val="9"/>
        <color theme="1"/>
        <rFont val="新細明體"/>
        <family val="1"/>
        <charset val="136"/>
      </rPr>
      <t>請刪去不適用者。</t>
    </r>
    <r>
      <rPr>
        <sz val="9"/>
        <color theme="1"/>
        <rFont val="Times New Roman"/>
        <family val="1"/>
      </rPr>
      <t xml:space="preserve">) </t>
    </r>
    <r>
      <rPr>
        <sz val="11"/>
        <color theme="1"/>
        <rFont val="新細明體"/>
        <family val="1"/>
        <charset val="136"/>
      </rPr>
      <t/>
    </r>
    <phoneticPr fontId="1" type="noConversion"/>
  </si>
  <si>
    <t>重要事項：</t>
    <phoneticPr fontId="1" type="noConversion"/>
  </si>
  <si>
    <t>個人資料收集聲明：</t>
    <phoneticPr fontId="1" type="noConversion"/>
  </si>
  <si>
    <r>
      <rPr>
        <sz val="11"/>
        <rFont val="細明體"/>
        <family val="3"/>
        <charset val="136"/>
      </rPr>
      <t>電郵地址</t>
    </r>
    <r>
      <rPr>
        <sz val="11"/>
        <rFont val="Times New Roman"/>
        <family val="1"/>
      </rPr>
      <t>:</t>
    </r>
    <phoneticPr fontId="1" type="noConversion"/>
  </si>
  <si>
    <r>
      <rPr>
        <sz val="11"/>
        <rFont val="細明體"/>
        <family val="3"/>
        <charset val="136"/>
      </rPr>
      <t>學校註册編號</t>
    </r>
    <r>
      <rPr>
        <sz val="11"/>
        <rFont val="Times New Roman"/>
        <family val="1"/>
      </rPr>
      <t>:</t>
    </r>
    <phoneticPr fontId="35" type="noConversion"/>
  </si>
  <si>
    <r>
      <rPr>
        <sz val="11"/>
        <rFont val="細明體"/>
        <family val="3"/>
        <charset val="136"/>
      </rPr>
      <t>電話號碼</t>
    </r>
    <r>
      <rPr>
        <sz val="11"/>
        <rFont val="Times New Roman"/>
        <family val="1"/>
      </rPr>
      <t>:</t>
    </r>
    <phoneticPr fontId="35" type="noConversion"/>
  </si>
  <si>
    <r>
      <rPr>
        <sz val="11"/>
        <rFont val="細明體"/>
        <family val="3"/>
        <charset val="136"/>
      </rPr>
      <t>傳真號碼</t>
    </r>
    <r>
      <rPr>
        <sz val="11"/>
        <rFont val="Times New Roman"/>
        <family val="1"/>
      </rPr>
      <t>:</t>
    </r>
    <phoneticPr fontId="35" type="noConversion"/>
  </si>
  <si>
    <r>
      <rPr>
        <sz val="11"/>
        <rFont val="細明體"/>
        <family val="3"/>
        <charset val="136"/>
      </rPr>
      <t>聯絡人</t>
    </r>
    <r>
      <rPr>
        <sz val="11"/>
        <rFont val="Times New Roman"/>
        <family val="1"/>
      </rPr>
      <t>:</t>
    </r>
    <r>
      <rPr>
        <sz val="11"/>
        <rFont val="細明體"/>
        <family val="3"/>
        <charset val="136"/>
      </rPr>
      <t>（姓名）</t>
    </r>
    <r>
      <rPr>
        <u/>
        <sz val="11"/>
        <rFont val="Times New Roman"/>
        <family val="1"/>
      </rPr>
      <t xml:space="preserve"> </t>
    </r>
    <phoneticPr fontId="35" type="noConversion"/>
  </si>
  <si>
    <r>
      <rPr>
        <sz val="11"/>
        <rFont val="細明體"/>
        <family val="3"/>
        <charset val="136"/>
      </rPr>
      <t>（職位）</t>
    </r>
    <r>
      <rPr>
        <sz val="11"/>
        <rFont val="Times New Roman"/>
        <family val="1"/>
      </rPr>
      <t xml:space="preserve"> </t>
    </r>
    <phoneticPr fontId="35" type="noConversion"/>
  </si>
  <si>
    <r>
      <t>*</t>
    </r>
    <r>
      <rPr>
        <sz val="11"/>
        <rFont val="細明體"/>
        <family val="3"/>
        <charset val="136"/>
      </rPr>
      <t>幼稚園部分學年由</t>
    </r>
    <r>
      <rPr>
        <sz val="11"/>
        <rFont val="Times New Roman"/>
        <family val="1"/>
      </rPr>
      <t xml:space="preserve">                 </t>
    </r>
    <phoneticPr fontId="35" type="noConversion"/>
  </si>
  <si>
    <r>
      <rPr>
        <sz val="11"/>
        <rFont val="細明體"/>
        <family val="3"/>
        <charset val="136"/>
      </rPr>
      <t>月開始</t>
    </r>
    <r>
      <rPr>
        <sz val="11"/>
        <rFont val="Times New Roman"/>
        <family val="1"/>
      </rPr>
      <t xml:space="preserve"> </t>
    </r>
    <phoneticPr fontId="35" type="noConversion"/>
  </si>
  <si>
    <r>
      <rPr>
        <sz val="11"/>
        <rFont val="細明體"/>
        <family val="3"/>
        <charset val="136"/>
      </rPr>
      <t>月開始</t>
    </r>
    <phoneticPr fontId="1" type="noConversion"/>
  </si>
  <si>
    <r>
      <rPr>
        <b/>
        <u/>
        <sz val="11"/>
        <color theme="1"/>
        <rFont val="華康儷粗黑"/>
        <family val="3"/>
        <charset val="136"/>
      </rPr>
      <t>註</t>
    </r>
    <r>
      <rPr>
        <b/>
        <sz val="11"/>
        <color theme="1"/>
        <rFont val="細明體"/>
        <family val="3"/>
        <charset val="136"/>
      </rPr>
      <t>：</t>
    </r>
  </si>
  <si>
    <t>1.</t>
    <phoneticPr fontId="1" type="noConversion"/>
  </si>
  <si>
    <t>2.</t>
    <phoneticPr fontId="1" type="noConversion"/>
  </si>
  <si>
    <t>3.</t>
    <phoneticPr fontId="1" type="noConversion"/>
  </si>
  <si>
    <t>4.</t>
    <phoneticPr fontId="1" type="noConversion"/>
  </si>
  <si>
    <r>
      <rPr>
        <sz val="11"/>
        <color theme="1"/>
        <rFont val="細明體"/>
        <family val="3"/>
        <charset val="136"/>
      </rPr>
      <t>總計：</t>
    </r>
  </si>
  <si>
    <t>全日班膳食費的資料</t>
    <phoneticPr fontId="1" type="noConversion"/>
  </si>
  <si>
    <t>教學人員/幼兒工作員(校長除外)的資料</t>
    <phoneticPr fontId="1" type="noConversion"/>
  </si>
  <si>
    <r>
      <rPr>
        <sz val="12"/>
        <color theme="1"/>
        <rFont val="新細明體"/>
        <family val="1"/>
        <charset val="136"/>
      </rPr>
      <t>支援人員的資料</t>
    </r>
    <r>
      <rPr>
        <sz val="12"/>
        <color theme="1"/>
        <rFont val="Times New Roman"/>
        <family val="1"/>
      </rPr>
      <t/>
    </r>
    <phoneticPr fontId="1" type="noConversion"/>
  </si>
  <si>
    <t>固定資產報表</t>
    <phoneticPr fontId="1" type="noConversion"/>
  </si>
  <si>
    <t>校舍租金報表</t>
    <phoneticPr fontId="1" type="noConversion"/>
  </si>
  <si>
    <r>
      <t xml:space="preserve">  </t>
    </r>
    <r>
      <rPr>
        <i/>
        <sz val="11"/>
        <rFont val="Times New Roman"/>
        <family val="1"/>
      </rPr>
      <t>(</t>
    </r>
    <r>
      <rPr>
        <i/>
        <sz val="11"/>
        <rFont val="細明體"/>
        <family val="3"/>
        <charset val="136"/>
      </rPr>
      <t>請選擇以下其中一項聲明</t>
    </r>
    <r>
      <rPr>
        <i/>
        <sz val="11"/>
        <rFont val="Times New Roman"/>
        <family val="1"/>
      </rPr>
      <t>)</t>
    </r>
    <phoneticPr fontId="35" type="noConversion"/>
  </si>
  <si>
    <r>
      <rPr>
        <sz val="11"/>
        <rFont val="新細明體"/>
        <family val="1"/>
        <charset val="136"/>
      </rPr>
      <t>非牟利</t>
    </r>
    <phoneticPr fontId="1" type="noConversion"/>
  </si>
  <si>
    <r>
      <rPr>
        <sz val="11"/>
        <rFont val="新細明體"/>
        <family val="1"/>
        <charset val="136"/>
      </rPr>
      <t>私立獨立</t>
    </r>
    <phoneticPr fontId="1" type="noConversion"/>
  </si>
  <si>
    <r>
      <rPr>
        <sz val="11"/>
        <rFont val="新細明體"/>
        <family val="1"/>
        <charset val="136"/>
      </rPr>
      <t>參加</t>
    </r>
    <phoneticPr fontId="1" type="noConversion"/>
  </si>
  <si>
    <r>
      <rPr>
        <sz val="11"/>
        <rFont val="新細明體"/>
        <family val="1"/>
        <charset val="136"/>
      </rPr>
      <t>沒有參加</t>
    </r>
    <phoneticPr fontId="35" type="noConversion"/>
  </si>
  <si>
    <r>
      <rPr>
        <sz val="11"/>
        <rFont val="新細明體"/>
        <family val="1"/>
        <charset val="136"/>
      </rPr>
      <t>已退出</t>
    </r>
    <phoneticPr fontId="1" type="noConversion"/>
  </si>
  <si>
    <r>
      <rPr>
        <sz val="11"/>
        <rFont val="新細明體"/>
        <family val="1"/>
        <charset val="136"/>
      </rPr>
      <t>參加</t>
    </r>
    <phoneticPr fontId="1" type="noConversion"/>
  </si>
  <si>
    <r>
      <rPr>
        <sz val="11"/>
        <rFont val="新細明體"/>
        <family val="1"/>
        <charset val="136"/>
      </rPr>
      <t>沒有參加</t>
    </r>
    <phoneticPr fontId="1" type="noConversion"/>
  </si>
  <si>
    <r>
      <rPr>
        <sz val="11"/>
        <rFont val="新細明體"/>
        <family val="1"/>
        <charset val="136"/>
      </rPr>
      <t>已退出</t>
    </r>
    <phoneticPr fontId="1" type="noConversion"/>
  </si>
  <si>
    <r>
      <t xml:space="preserve"> (b)  </t>
    </r>
    <r>
      <rPr>
        <sz val="10"/>
        <rFont val="細明體"/>
        <family val="3"/>
        <charset val="136"/>
      </rPr>
      <t>該幼稚園</t>
    </r>
    <r>
      <rPr>
        <sz val="10"/>
        <rFont val="Times New Roman"/>
        <family val="1"/>
      </rPr>
      <t>/</t>
    </r>
    <r>
      <rPr>
        <sz val="10"/>
        <rFont val="細明體"/>
        <family val="3"/>
        <charset val="136"/>
      </rPr>
      <t>幼稚園暨幼兒中心的下列方面已予核實︰</t>
    </r>
    <phoneticPr fontId="35" type="noConversion"/>
  </si>
  <si>
    <r>
      <t xml:space="preserve"> (a)  </t>
    </r>
    <r>
      <rPr>
        <sz val="10"/>
        <rFont val="細明體"/>
        <family val="3"/>
        <charset val="136"/>
      </rPr>
      <t>本人已對附表</t>
    </r>
    <r>
      <rPr>
        <sz val="10"/>
        <rFont val="Times New Roman"/>
        <family val="1"/>
      </rPr>
      <t>1A</t>
    </r>
    <r>
      <rPr>
        <sz val="10"/>
        <rFont val="細明體"/>
        <family val="3"/>
        <charset val="136"/>
      </rPr>
      <t>、</t>
    </r>
    <r>
      <rPr>
        <sz val="10"/>
        <rFont val="Times New Roman"/>
        <family val="1"/>
      </rPr>
      <t>1B</t>
    </r>
    <r>
      <rPr>
        <sz val="10"/>
        <rFont val="細明體"/>
        <family val="3"/>
        <charset val="136"/>
      </rPr>
      <t>、</t>
    </r>
    <r>
      <rPr>
        <sz val="10"/>
        <rFont val="Times New Roman"/>
        <family val="1"/>
      </rPr>
      <t>*1C</t>
    </r>
    <r>
      <rPr>
        <sz val="10"/>
        <rFont val="細明體"/>
        <family val="3"/>
        <charset val="136"/>
      </rPr>
      <t>、</t>
    </r>
    <r>
      <rPr>
        <sz val="10"/>
        <rFont val="Times New Roman"/>
        <family val="1"/>
      </rPr>
      <t>2A</t>
    </r>
    <r>
      <rPr>
        <sz val="10"/>
        <rFont val="細明體"/>
        <family val="3"/>
        <charset val="136"/>
      </rPr>
      <t>、</t>
    </r>
    <r>
      <rPr>
        <sz val="10"/>
        <rFont val="Times New Roman"/>
        <family val="1"/>
      </rPr>
      <t>2B</t>
    </r>
    <r>
      <rPr>
        <sz val="10"/>
        <rFont val="細明體"/>
        <family val="3"/>
        <charset val="136"/>
      </rPr>
      <t>、</t>
    </r>
    <r>
      <rPr>
        <sz val="10"/>
        <rFont val="Times New Roman"/>
        <family val="1"/>
      </rPr>
      <t>3</t>
    </r>
    <r>
      <rPr>
        <sz val="10"/>
        <rFont val="細明體"/>
        <family val="3"/>
        <charset val="136"/>
      </rPr>
      <t>、</t>
    </r>
    <r>
      <rPr>
        <sz val="10"/>
        <rFont val="Times New Roman"/>
        <family val="1"/>
      </rPr>
      <t>*4A(I)/4A(II)</t>
    </r>
    <r>
      <rPr>
        <sz val="10"/>
        <rFont val="細明體"/>
        <family val="3"/>
        <charset val="136"/>
      </rPr>
      <t>、</t>
    </r>
    <r>
      <rPr>
        <sz val="10"/>
        <rFont val="Times New Roman"/>
        <family val="1"/>
      </rPr>
      <t>*4B(I)/4B(II)</t>
    </r>
    <r>
      <rPr>
        <sz val="10"/>
        <rFont val="細明體"/>
        <family val="3"/>
        <charset val="136"/>
      </rPr>
      <t>、</t>
    </r>
    <r>
      <rPr>
        <sz val="10"/>
        <rFont val="Times New Roman"/>
        <family val="1"/>
      </rPr>
      <t>*4C</t>
    </r>
    <r>
      <rPr>
        <sz val="10"/>
        <rFont val="細明體"/>
        <family val="3"/>
        <charset val="136"/>
      </rPr>
      <t>、</t>
    </r>
    <r>
      <rPr>
        <sz val="10"/>
        <rFont val="Times New Roman"/>
        <family val="1"/>
      </rPr>
      <t>*4D</t>
    </r>
    <r>
      <rPr>
        <sz val="10"/>
        <rFont val="細明體"/>
        <family val="3"/>
        <charset val="136"/>
      </rPr>
      <t>及</t>
    </r>
    <r>
      <rPr>
        <sz val="10"/>
        <rFont val="Times New Roman"/>
        <family val="1"/>
      </rPr>
      <t xml:space="preserve">*5 </t>
    </r>
    <r>
      <rPr>
        <sz val="10"/>
        <rFont val="細明體"/>
        <family val="3"/>
        <charset val="136"/>
      </rPr>
      <t>作出評論。</t>
    </r>
    <phoneticPr fontId="35" type="noConversion"/>
  </si>
  <si>
    <t>營辦形式</t>
    <phoneticPr fontId="1" type="noConversion"/>
  </si>
  <si>
    <r>
      <rPr>
        <b/>
        <sz val="11"/>
        <color theme="1"/>
        <rFont val="新細明體"/>
        <family val="1"/>
        <charset val="136"/>
      </rPr>
      <t>附表</t>
    </r>
    <r>
      <rPr>
        <b/>
        <sz val="11"/>
        <color theme="1"/>
        <rFont val="Times New Roman"/>
        <family val="1"/>
      </rPr>
      <t>1B (</t>
    </r>
    <r>
      <rPr>
        <b/>
        <sz val="11"/>
        <color theme="1"/>
        <rFont val="新細明體"/>
        <family val="1"/>
        <charset val="136"/>
      </rPr>
      <t>頁一，共兩頁</t>
    </r>
    <r>
      <rPr>
        <b/>
        <sz val="11"/>
        <color theme="1"/>
        <rFont val="Times New Roman"/>
        <family val="1"/>
      </rPr>
      <t>)</t>
    </r>
    <phoneticPr fontId="1" type="noConversion"/>
  </si>
  <si>
    <r>
      <rPr>
        <b/>
        <u/>
        <sz val="11"/>
        <color theme="1"/>
        <rFont val="新細明體"/>
        <family val="1"/>
        <charset val="136"/>
      </rPr>
      <t>表</t>
    </r>
    <r>
      <rPr>
        <b/>
        <u/>
        <sz val="11"/>
        <color theme="1"/>
        <rFont val="Times New Roman"/>
        <family val="1"/>
      </rPr>
      <t>2</t>
    </r>
    <r>
      <rPr>
        <b/>
        <u/>
        <sz val="11"/>
        <color theme="1"/>
        <rFont val="新細明體"/>
        <family val="1"/>
        <charset val="136"/>
      </rPr>
      <t>：幼稚園幼兒班、低班及高班的資料</t>
    </r>
    <r>
      <rPr>
        <b/>
        <u/>
        <sz val="11"/>
        <color theme="1"/>
        <rFont val="Times New Roman"/>
        <family val="1"/>
      </rPr>
      <t/>
    </r>
    <phoneticPr fontId="1" type="noConversion"/>
  </si>
  <si>
    <t>*本地/非本地課程班級</t>
    <phoneticPr fontId="1" type="noConversion"/>
  </si>
  <si>
    <r>
      <t>(*</t>
    </r>
    <r>
      <rPr>
        <sz val="9.5"/>
        <color theme="1"/>
        <rFont val="細明體"/>
        <family val="3"/>
        <charset val="136"/>
      </rPr>
      <t>請刪去不適用者。</t>
    </r>
    <r>
      <rPr>
        <sz val="9.5"/>
        <color theme="1"/>
        <rFont val="Times New Roman"/>
        <family val="1"/>
      </rPr>
      <t>)</t>
    </r>
    <phoneticPr fontId="1" type="noConversion"/>
  </si>
  <si>
    <t xml:space="preserve">(h) </t>
    <phoneticPr fontId="1" type="noConversion"/>
  </si>
  <si>
    <r>
      <t>2.   (c)</t>
    </r>
    <r>
      <rPr>
        <sz val="10"/>
        <color theme="1"/>
        <rFont val="新細明體"/>
        <family val="1"/>
        <charset val="136"/>
      </rPr>
      <t>欄的建議學費，須能被</t>
    </r>
    <r>
      <rPr>
        <sz val="10"/>
        <color theme="1"/>
        <rFont val="Times New Roman"/>
        <family val="1"/>
      </rPr>
      <t>(d)</t>
    </r>
    <r>
      <rPr>
        <sz val="10"/>
        <color theme="1"/>
        <rFont val="新細明體"/>
        <family val="1"/>
        <charset val="136"/>
      </rPr>
      <t>欄的建議收費期數除盡，即建議的每期學費必須是整數。</t>
    </r>
    <phoneticPr fontId="1" type="noConversion"/>
  </si>
  <si>
    <r>
      <t>(*</t>
    </r>
    <r>
      <rPr>
        <sz val="9"/>
        <color theme="1"/>
        <rFont val="新細明體"/>
        <family val="1"/>
        <charset val="136"/>
      </rPr>
      <t>請刪去不適用者。</t>
    </r>
    <r>
      <rPr>
        <sz val="9"/>
        <color theme="1"/>
        <rFont val="Times New Roman"/>
        <family val="1"/>
      </rPr>
      <t xml:space="preserve">) </t>
    </r>
    <r>
      <rPr>
        <sz val="11"/>
        <color theme="1"/>
        <rFont val="新細明體"/>
        <family val="1"/>
        <charset val="136"/>
      </rPr>
      <t/>
    </r>
    <phoneticPr fontId="1" type="noConversion"/>
  </si>
  <si>
    <r>
      <t xml:space="preserve">(g)
</t>
    </r>
    <r>
      <rPr>
        <sz val="10"/>
        <color theme="1"/>
        <rFont val="新細明體"/>
        <family val="1"/>
        <charset val="136"/>
      </rPr>
      <t xml:space="preserve">全年總薪酬及相關開支
</t>
    </r>
    <r>
      <rPr>
        <i/>
        <sz val="10"/>
        <color theme="1"/>
        <rFont val="Times New Roman"/>
        <family val="1"/>
      </rPr>
      <t>(</t>
    </r>
    <r>
      <rPr>
        <i/>
        <sz val="10"/>
        <color theme="1"/>
        <rFont val="新細明體"/>
        <family val="1"/>
        <charset val="136"/>
      </rPr>
      <t>相等於欄</t>
    </r>
    <r>
      <rPr>
        <i/>
        <sz val="10"/>
        <color theme="1"/>
        <rFont val="Times New Roman"/>
        <family val="1"/>
      </rPr>
      <t>(e)</t>
    </r>
    <r>
      <rPr>
        <i/>
        <sz val="10"/>
        <color theme="1"/>
        <rFont val="新細明體"/>
        <family val="1"/>
        <charset val="136"/>
      </rPr>
      <t>和</t>
    </r>
    <r>
      <rPr>
        <i/>
        <sz val="10"/>
        <color theme="1"/>
        <rFont val="Times New Roman"/>
        <family val="1"/>
      </rPr>
      <t>(f)</t>
    </r>
    <r>
      <rPr>
        <i/>
        <sz val="10"/>
        <color theme="1"/>
        <rFont val="新細明體"/>
        <family val="1"/>
        <charset val="136"/>
      </rPr>
      <t>的總和再乘以月份</t>
    </r>
    <r>
      <rPr>
        <i/>
        <sz val="10"/>
        <color theme="1"/>
        <rFont val="Times New Roman"/>
        <family val="1"/>
      </rPr>
      <t xml:space="preserve">)
</t>
    </r>
    <phoneticPr fontId="1" type="noConversion"/>
  </si>
  <si>
    <t>月</t>
    <phoneticPr fontId="1" type="noConversion"/>
  </si>
  <si>
    <t>獲取的幼兒教育最高資歷</t>
    <phoneticPr fontId="1" type="noConversion"/>
  </si>
  <si>
    <r>
      <t>(</t>
    </r>
    <r>
      <rPr>
        <sz val="10"/>
        <color theme="1"/>
        <rFont val="細明體"/>
        <family val="3"/>
        <charset val="136"/>
      </rPr>
      <t>年</t>
    </r>
    <r>
      <rPr>
        <sz val="10"/>
        <color theme="1"/>
        <rFont val="Times New Roman"/>
        <family val="1"/>
      </rPr>
      <t>/</t>
    </r>
    <r>
      <rPr>
        <sz val="10"/>
        <color theme="1"/>
        <rFont val="細明體"/>
        <family val="3"/>
        <charset val="136"/>
      </rPr>
      <t>月</t>
    </r>
    <r>
      <rPr>
        <sz val="10"/>
        <color theme="1"/>
        <rFont val="Times New Roman"/>
        <family val="1"/>
      </rPr>
      <t>)##</t>
    </r>
  </si>
  <si>
    <r>
      <rPr>
        <sz val="10"/>
        <color theme="1"/>
        <rFont val="新細明體"/>
        <family val="1"/>
        <charset val="136"/>
      </rPr>
      <t xml:space="preserve">全年總薪酬及相關開支
</t>
    </r>
    <r>
      <rPr>
        <i/>
        <sz val="10"/>
        <color theme="1"/>
        <rFont val="Times New Roman"/>
        <family val="1"/>
      </rPr>
      <t>(</t>
    </r>
    <r>
      <rPr>
        <i/>
        <sz val="10"/>
        <color theme="1"/>
        <rFont val="新細明體"/>
        <family val="1"/>
        <charset val="136"/>
      </rPr>
      <t>參閱第</t>
    </r>
    <r>
      <rPr>
        <i/>
        <sz val="10"/>
        <color theme="1"/>
        <rFont val="Times New Roman"/>
        <family val="1"/>
      </rPr>
      <t>13</t>
    </r>
    <r>
      <rPr>
        <i/>
        <sz val="10"/>
        <color theme="1"/>
        <rFont val="新細明體"/>
        <family val="1"/>
        <charset val="136"/>
      </rPr>
      <t>頁
註</t>
    </r>
    <r>
      <rPr>
        <i/>
        <sz val="10"/>
        <color theme="1"/>
        <rFont val="Times New Roman"/>
        <family val="1"/>
      </rPr>
      <t xml:space="preserve">3)
</t>
    </r>
    <phoneticPr fontId="1" type="noConversion"/>
  </si>
  <si>
    <r>
      <t xml:space="preserve">#BEd(ECE)/C(ECE)/
QKT/ CCW/
</t>
    </r>
    <r>
      <rPr>
        <sz val="10"/>
        <color theme="1"/>
        <rFont val="細明體"/>
        <family val="3"/>
        <charset val="136"/>
      </rPr>
      <t>正在修讀</t>
    </r>
    <r>
      <rPr>
        <sz val="10"/>
        <color theme="1"/>
        <rFont val="Times New Roman"/>
        <family val="1"/>
      </rPr>
      <t xml:space="preserve"> C(ECE)/
</t>
    </r>
    <r>
      <rPr>
        <sz val="10"/>
        <color theme="1"/>
        <rFont val="細明體"/>
        <family val="3"/>
        <charset val="136"/>
      </rPr>
      <t>其他</t>
    </r>
    <phoneticPr fontId="1" type="noConversion"/>
  </si>
  <si>
    <t>姓名</t>
    <phoneticPr fontId="1" type="noConversion"/>
  </si>
  <si>
    <t>元</t>
  </si>
  <si>
    <t>(b)</t>
    <phoneticPr fontId="1" type="noConversion"/>
  </si>
  <si>
    <t>(c)</t>
    <phoneticPr fontId="1" type="noConversion"/>
  </si>
  <si>
    <t>(d)</t>
    <phoneticPr fontId="1" type="noConversion"/>
  </si>
  <si>
    <t>(e)</t>
    <phoneticPr fontId="1" type="noConversion"/>
  </si>
  <si>
    <t>(f)</t>
    <phoneticPr fontId="1" type="noConversion"/>
  </si>
  <si>
    <t>(g)</t>
    <phoneticPr fontId="1" type="noConversion"/>
  </si>
  <si>
    <r>
      <rPr>
        <sz val="10"/>
        <color theme="1"/>
        <rFont val="細明體"/>
        <family val="3"/>
        <charset val="136"/>
      </rPr>
      <t>上午班</t>
    </r>
    <r>
      <rPr>
        <sz val="10"/>
        <color theme="1"/>
        <rFont val="Times New Roman"/>
        <family val="1"/>
      </rPr>
      <t xml:space="preserve">/
</t>
    </r>
    <r>
      <rPr>
        <sz val="10"/>
        <color theme="1"/>
        <rFont val="細明體"/>
        <family val="3"/>
        <charset val="136"/>
      </rPr>
      <t>下午班</t>
    </r>
    <r>
      <rPr>
        <sz val="10"/>
        <color theme="1"/>
        <rFont val="Times New Roman"/>
        <family val="1"/>
      </rPr>
      <t xml:space="preserve">/
</t>
    </r>
    <r>
      <rPr>
        <sz val="10"/>
        <color theme="1"/>
        <rFont val="細明體"/>
        <family val="3"/>
        <charset val="136"/>
      </rPr>
      <t>全日班</t>
    </r>
    <phoneticPr fontId="1" type="noConversion"/>
  </si>
  <si>
    <t>(h)</t>
    <phoneticPr fontId="1" type="noConversion"/>
  </si>
  <si>
    <t xml:space="preserve">(i) </t>
    <phoneticPr fontId="1" type="noConversion"/>
  </si>
  <si>
    <t>(j)</t>
    <phoneticPr fontId="1" type="noConversion"/>
  </si>
  <si>
    <r>
      <rPr>
        <sz val="10"/>
        <color theme="1"/>
        <rFont val="細明體"/>
        <family val="3"/>
        <charset val="136"/>
      </rPr>
      <t>請註明</t>
    </r>
    <r>
      <rPr>
        <sz val="10"/>
        <color theme="1"/>
        <rFont val="Times New Roman"/>
        <family val="1"/>
      </rPr>
      <t>(1)/(2)</t>
    </r>
    <phoneticPr fontId="1" type="noConversion"/>
  </si>
  <si>
    <r>
      <t xml:space="preserve">                                                            </t>
    </r>
    <r>
      <rPr>
        <sz val="10"/>
        <color theme="1"/>
        <rFont val="細明體"/>
        <family val="3"/>
        <charset val="136"/>
      </rPr>
      <t>頁</t>
    </r>
    <r>
      <rPr>
        <sz val="10"/>
        <color theme="1"/>
        <rFont val="Times New Roman"/>
        <family val="1"/>
      </rPr>
      <t xml:space="preserve">     </t>
    </r>
    <r>
      <rPr>
        <sz val="10"/>
        <color theme="1"/>
        <rFont val="細明體"/>
        <family val="3"/>
        <charset val="136"/>
      </rPr>
      <t>，共</t>
    </r>
    <r>
      <rPr>
        <sz val="10"/>
        <color theme="1"/>
        <rFont val="Times New Roman"/>
        <family val="1"/>
      </rPr>
      <t xml:space="preserve">      </t>
    </r>
    <r>
      <rPr>
        <sz val="10"/>
        <color theme="1"/>
        <rFont val="細明體"/>
        <family val="3"/>
        <charset val="136"/>
      </rPr>
      <t>頁</t>
    </r>
    <r>
      <rPr>
        <sz val="10"/>
        <color theme="1"/>
        <rFont val="Times New Roman"/>
        <family val="1"/>
      </rPr>
      <t xml:space="preserve">    (</t>
    </r>
    <r>
      <rPr>
        <sz val="10"/>
        <color theme="1"/>
        <rFont val="細明體"/>
        <family val="3"/>
        <charset val="136"/>
      </rPr>
      <t>如表格不敷應用，請自行影印。</t>
    </r>
    <r>
      <rPr>
        <sz val="10"/>
        <color theme="1"/>
        <rFont val="Times New Roman"/>
        <family val="1"/>
      </rPr>
      <t xml:space="preserve">) </t>
    </r>
    <phoneticPr fontId="1" type="noConversion"/>
  </si>
  <si>
    <t>支援人員的資料</t>
    <phoneticPr fontId="1" type="noConversion"/>
  </si>
  <si>
    <r>
      <rPr>
        <sz val="10"/>
        <color theme="1"/>
        <rFont val="新細明體"/>
        <family val="1"/>
        <charset val="136"/>
      </rPr>
      <t xml:space="preserve">職員姓名
</t>
    </r>
    <r>
      <rPr>
        <sz val="10"/>
        <color theme="1"/>
        <rFont val="Times New Roman"/>
        <family val="1"/>
      </rPr>
      <t>(</t>
    </r>
    <r>
      <rPr>
        <sz val="10"/>
        <color theme="1"/>
        <rFont val="新細明體"/>
        <family val="1"/>
        <charset val="136"/>
      </rPr>
      <t>請按各人員的月薪
順序排列</t>
    </r>
    <r>
      <rPr>
        <sz val="10"/>
        <color theme="1"/>
        <rFont val="Times New Roman"/>
        <family val="1"/>
      </rPr>
      <t>)</t>
    </r>
    <phoneticPr fontId="1" type="noConversion"/>
  </si>
  <si>
    <r>
      <rPr>
        <sz val="10"/>
        <color theme="1"/>
        <rFont val="新細明體"/>
        <family val="1"/>
        <charset val="136"/>
      </rPr>
      <t xml:space="preserve">全年總薪酬
及相關開支
</t>
    </r>
    <r>
      <rPr>
        <i/>
        <sz val="10"/>
        <color theme="1"/>
        <rFont val="新細明體"/>
        <family val="1"/>
        <charset val="136"/>
      </rPr>
      <t>(參閱第13頁註3)</t>
    </r>
    <phoneticPr fontId="1" type="noConversion"/>
  </si>
  <si>
    <r>
      <rPr>
        <sz val="10"/>
        <color theme="1"/>
        <rFont val="新細明體"/>
        <family val="1"/>
        <charset val="136"/>
      </rPr>
      <t xml:space="preserve">月薪
</t>
    </r>
    <r>
      <rPr>
        <sz val="10"/>
        <color theme="1"/>
        <rFont val="Times New Roman"/>
        <family val="1"/>
      </rPr>
      <t>(</t>
    </r>
    <r>
      <rPr>
        <sz val="10"/>
        <color theme="1"/>
        <rFont val="新細明體"/>
        <family val="1"/>
        <charset val="136"/>
      </rPr>
      <t>包括其他收入</t>
    </r>
    <r>
      <rPr>
        <sz val="10"/>
        <color theme="1"/>
        <rFont val="Times New Roman"/>
        <family val="1"/>
      </rPr>
      <t>-</t>
    </r>
    <r>
      <rPr>
        <i/>
        <sz val="10"/>
        <color theme="1"/>
        <rFont val="新細明體"/>
        <family val="1"/>
        <charset val="136"/>
      </rPr>
      <t xml:space="preserve">
參閱第</t>
    </r>
    <r>
      <rPr>
        <i/>
        <sz val="10"/>
        <color theme="1"/>
        <rFont val="Times New Roman"/>
        <family val="1"/>
      </rPr>
      <t>13</t>
    </r>
    <r>
      <rPr>
        <i/>
        <sz val="10"/>
        <color theme="1"/>
        <rFont val="新細明體"/>
        <family val="1"/>
        <charset val="136"/>
      </rPr>
      <t>頁註</t>
    </r>
    <r>
      <rPr>
        <i/>
        <sz val="10"/>
        <color theme="1"/>
        <rFont val="Times New Roman"/>
        <family val="1"/>
      </rPr>
      <t>1)</t>
    </r>
    <r>
      <rPr>
        <sz val="10"/>
        <color theme="1"/>
        <rFont val="Times New Roman"/>
        <family val="1"/>
      </rPr>
      <t xml:space="preserve"> </t>
    </r>
    <phoneticPr fontId="1" type="noConversion"/>
  </si>
  <si>
    <r>
      <rPr>
        <sz val="10"/>
        <color theme="1"/>
        <rFont val="新細明體"/>
        <family val="1"/>
        <charset val="136"/>
      </rPr>
      <t xml:space="preserve">全年總薪酬及
相關開支
</t>
    </r>
    <r>
      <rPr>
        <i/>
        <sz val="10"/>
        <color theme="1"/>
        <rFont val="新細明體"/>
        <family val="1"/>
        <charset val="136"/>
      </rPr>
      <t>(相等於欄(f)和(g)的總和再乘以月份)</t>
    </r>
    <phoneticPr fontId="1" type="noConversion"/>
  </si>
  <si>
    <t>(c)</t>
    <phoneticPr fontId="1" type="noConversion"/>
  </si>
  <si>
    <t>(f)</t>
    <phoneticPr fontId="1" type="noConversion"/>
  </si>
  <si>
    <t>(g)</t>
    <phoneticPr fontId="1" type="noConversion"/>
  </si>
  <si>
    <t>(i)</t>
    <phoneticPr fontId="1" type="noConversion"/>
  </si>
  <si>
    <t>支援人員
(例如: 教學助理、行政助理、
文書人員、校工等)</t>
    <phoneticPr fontId="1" type="noConversion"/>
  </si>
  <si>
    <r>
      <rPr>
        <b/>
        <sz val="12"/>
        <color theme="1"/>
        <rFont val="新細明體"/>
        <family val="1"/>
        <charset val="136"/>
      </rPr>
      <t>附表</t>
    </r>
    <r>
      <rPr>
        <b/>
        <sz val="12"/>
        <color theme="1"/>
        <rFont val="Times New Roman"/>
        <family val="1"/>
      </rPr>
      <t>2A</t>
    </r>
    <r>
      <rPr>
        <b/>
        <sz val="12"/>
        <color theme="1"/>
        <rFont val="新細明體"/>
        <family val="1"/>
        <charset val="136"/>
      </rPr>
      <t>、</t>
    </r>
    <r>
      <rPr>
        <b/>
        <sz val="12"/>
        <color theme="1"/>
        <rFont val="Times New Roman"/>
        <family val="1"/>
      </rPr>
      <t>2B</t>
    </r>
    <r>
      <rPr>
        <b/>
        <sz val="12"/>
        <color theme="1"/>
        <rFont val="新細明體"/>
        <family val="1"/>
        <charset val="136"/>
      </rPr>
      <t>及附表</t>
    </r>
    <r>
      <rPr>
        <b/>
        <sz val="12"/>
        <color theme="1"/>
        <rFont val="Times New Roman"/>
        <family val="1"/>
      </rPr>
      <t>3</t>
    </r>
    <r>
      <rPr>
        <b/>
        <sz val="12"/>
        <color theme="1"/>
        <rFont val="新細明體"/>
        <family val="1"/>
        <charset val="136"/>
      </rPr>
      <t>所載的註</t>
    </r>
    <phoneticPr fontId="1" type="noConversion"/>
  </si>
  <si>
    <r>
      <t>1.</t>
    </r>
    <r>
      <rPr>
        <sz val="7"/>
        <color theme="1"/>
        <rFont val="Times New Roman"/>
        <family val="1"/>
      </rPr>
      <t>  </t>
    </r>
    <r>
      <rPr>
        <sz val="11"/>
        <color theme="1"/>
        <rFont val="新細明體"/>
        <family val="1"/>
        <charset val="136"/>
      </rPr>
      <t>學費</t>
    </r>
    <phoneticPr fontId="1" type="noConversion"/>
  </si>
  <si>
    <r>
      <t>2.</t>
    </r>
    <r>
      <rPr>
        <sz val="7"/>
        <color theme="1"/>
        <rFont val="Times New Roman"/>
        <family val="1"/>
      </rPr>
      <t>  </t>
    </r>
    <r>
      <rPr>
        <sz val="11"/>
        <color theme="1"/>
        <rFont val="新細明體"/>
        <family val="1"/>
        <charset val="136"/>
      </rPr>
      <t>「幼兒中心資助計劃」的津貼額</t>
    </r>
    <r>
      <rPr>
        <sz val="11"/>
        <color theme="1"/>
        <rFont val="Times New Roman"/>
        <family val="1"/>
      </rPr>
      <t>(</t>
    </r>
    <r>
      <rPr>
        <sz val="11"/>
        <color theme="1"/>
        <rFont val="新細明體"/>
        <family val="1"/>
        <charset val="136"/>
      </rPr>
      <t>如適用</t>
    </r>
    <r>
      <rPr>
        <sz val="11"/>
        <color theme="1"/>
        <rFont val="Times New Roman"/>
        <family val="1"/>
      </rPr>
      <t>)</t>
    </r>
    <phoneticPr fontId="1" type="noConversion"/>
  </si>
  <si>
    <r>
      <t xml:space="preserve">3. </t>
    </r>
    <r>
      <rPr>
        <sz val="11"/>
        <color theme="1"/>
        <rFont val="細明體"/>
        <family val="3"/>
        <charset val="136"/>
      </rPr>
      <t>租金發還款項</t>
    </r>
    <r>
      <rPr>
        <sz val="11"/>
        <color theme="1"/>
        <rFont val="Times New Roman"/>
        <family val="1"/>
      </rPr>
      <t>(</t>
    </r>
    <r>
      <rPr>
        <sz val="11"/>
        <color theme="1"/>
        <rFont val="細明體"/>
        <family val="3"/>
        <charset val="136"/>
      </rPr>
      <t>如適用</t>
    </r>
    <r>
      <rPr>
        <sz val="11"/>
        <color theme="1"/>
        <rFont val="Times New Roman"/>
        <family val="1"/>
      </rPr>
      <t>)</t>
    </r>
    <phoneticPr fontId="1" type="noConversion"/>
  </si>
  <si>
    <r>
      <t xml:space="preserve">6. </t>
    </r>
    <r>
      <rPr>
        <sz val="11"/>
        <color theme="1"/>
        <rFont val="細明體"/>
        <family val="3"/>
        <charset val="136"/>
      </rPr>
      <t>其他</t>
    </r>
    <r>
      <rPr>
        <sz val="11"/>
        <color theme="1"/>
        <rFont val="Times New Roman"/>
        <family val="1"/>
      </rPr>
      <t>(</t>
    </r>
    <r>
      <rPr>
        <sz val="11"/>
        <color theme="1"/>
        <rFont val="細明體"/>
        <family val="3"/>
        <charset val="136"/>
      </rPr>
      <t>如辦學團體的分擔款項、銀行利息等</t>
    </r>
    <r>
      <rPr>
        <sz val="11"/>
        <color theme="1"/>
        <rFont val="Times New Roman"/>
        <family val="1"/>
      </rPr>
      <t>)</t>
    </r>
    <phoneticPr fontId="1" type="noConversion"/>
  </si>
  <si>
    <r>
      <t xml:space="preserve">4. </t>
    </r>
    <r>
      <rPr>
        <sz val="11"/>
        <color theme="1"/>
        <rFont val="細明體"/>
        <family val="3"/>
        <charset val="136"/>
      </rPr>
      <t>差餉及地租發還款項</t>
    </r>
    <r>
      <rPr>
        <sz val="11"/>
        <color theme="1"/>
        <rFont val="Times New Roman"/>
        <family val="1"/>
      </rPr>
      <t>(</t>
    </r>
    <r>
      <rPr>
        <sz val="11"/>
        <color theme="1"/>
        <rFont val="細明體"/>
        <family val="3"/>
        <charset val="136"/>
      </rPr>
      <t>如適用</t>
    </r>
    <r>
      <rPr>
        <sz val="11"/>
        <color theme="1"/>
        <rFont val="Times New Roman"/>
        <family val="1"/>
      </rPr>
      <t>)</t>
    </r>
    <phoneticPr fontId="1" type="noConversion"/>
  </si>
  <si>
    <r>
      <t xml:space="preserve">1.2 </t>
    </r>
    <r>
      <rPr>
        <sz val="11"/>
        <color theme="1"/>
        <rFont val="新細明體"/>
        <family val="1"/>
        <charset val="136"/>
      </rPr>
      <t xml:space="preserve">來自家長（包括來自「幼稚園及幼兒中心學費
</t>
    </r>
    <r>
      <rPr>
        <sz val="11"/>
        <color theme="1"/>
        <rFont val="Times New Roman"/>
        <family val="1"/>
      </rPr>
      <t xml:space="preserve">      </t>
    </r>
    <r>
      <rPr>
        <sz val="11"/>
        <color theme="1"/>
        <rFont val="新細明體"/>
        <family val="1"/>
        <charset val="136"/>
      </rPr>
      <t>減免計劃」的學費減免款項）</t>
    </r>
    <phoneticPr fontId="1" type="noConversion"/>
  </si>
  <si>
    <r>
      <rPr>
        <b/>
        <sz val="11"/>
        <color theme="1"/>
        <rFont val="新細明體"/>
        <family val="1"/>
        <charset val="136"/>
      </rPr>
      <t xml:space="preserve">預算
</t>
    </r>
    <r>
      <rPr>
        <b/>
        <i/>
        <sz val="11"/>
        <color theme="1"/>
        <rFont val="Times New Roman"/>
        <family val="1"/>
      </rPr>
      <t/>
    </r>
    <phoneticPr fontId="1" type="noConversion"/>
  </si>
  <si>
    <r>
      <t xml:space="preserve">1. </t>
    </r>
    <r>
      <rPr>
        <sz val="11"/>
        <color theme="1"/>
        <rFont val="新細明體"/>
        <family val="1"/>
        <charset val="136"/>
      </rPr>
      <t>與薪金有關的開支</t>
    </r>
    <phoneticPr fontId="1" type="noConversion"/>
  </si>
  <si>
    <r>
      <t xml:space="preserve">1.3 </t>
    </r>
    <r>
      <rPr>
        <sz val="11"/>
        <color theme="1"/>
        <rFont val="新細明體"/>
        <family val="1"/>
        <charset val="136"/>
      </rPr>
      <t>長期服務金</t>
    </r>
    <r>
      <rPr>
        <sz val="11"/>
        <color theme="1"/>
        <rFont val="Times New Roman"/>
        <family val="1"/>
      </rPr>
      <t>/</t>
    </r>
    <r>
      <rPr>
        <sz val="11"/>
        <color theme="1"/>
        <rFont val="新細明體"/>
        <family val="1"/>
        <charset val="136"/>
      </rPr>
      <t>遣散費</t>
    </r>
    <phoneticPr fontId="1" type="noConversion"/>
  </si>
  <si>
    <r>
      <t xml:space="preserve">1.2 </t>
    </r>
    <r>
      <rPr>
        <sz val="11"/>
        <color theme="1"/>
        <rFont val="新細明體"/>
        <family val="1"/>
        <charset val="136"/>
      </rPr>
      <t>支援人員</t>
    </r>
    <phoneticPr fontId="1" type="noConversion"/>
  </si>
  <si>
    <r>
      <t xml:space="preserve">2. </t>
    </r>
    <r>
      <rPr>
        <sz val="11"/>
        <color theme="1"/>
        <rFont val="新細明體"/>
        <family val="1"/>
        <charset val="136"/>
      </rPr>
      <t>非薪金有關的開支</t>
    </r>
    <phoneticPr fontId="1" type="noConversion"/>
  </si>
  <si>
    <r>
      <t xml:space="preserve">          2.4.1 </t>
    </r>
    <r>
      <rPr>
        <sz val="11"/>
        <color theme="1"/>
        <rFont val="細明體"/>
        <family val="3"/>
        <charset val="136"/>
      </rPr>
      <t>校舍</t>
    </r>
    <phoneticPr fontId="1" type="noConversion"/>
  </si>
  <si>
    <r>
      <t xml:space="preserve">          2.4.3 </t>
    </r>
    <r>
      <rPr>
        <sz val="11"/>
        <color theme="1"/>
        <rFont val="細明體"/>
        <family val="3"/>
        <charset val="136"/>
      </rPr>
      <t>電腦硬件及軟件</t>
    </r>
    <phoneticPr fontId="1" type="noConversion"/>
  </si>
  <si>
    <r>
      <t xml:space="preserve">          2.4.2 </t>
    </r>
    <r>
      <rPr>
        <sz val="11"/>
        <color theme="1"/>
        <rFont val="細明體"/>
        <family val="3"/>
        <charset val="136"/>
      </rPr>
      <t>家具</t>
    </r>
    <r>
      <rPr>
        <sz val="11"/>
        <color theme="1"/>
        <rFont val="Times New Roman"/>
        <family val="1"/>
      </rPr>
      <t>/</t>
    </r>
    <r>
      <rPr>
        <sz val="11"/>
        <color theme="1"/>
        <rFont val="細明體"/>
        <family val="3"/>
        <charset val="136"/>
      </rPr>
      <t>設備</t>
    </r>
    <r>
      <rPr>
        <sz val="11"/>
        <color theme="1"/>
        <rFont val="Times New Roman"/>
        <family val="1"/>
      </rPr>
      <t>/</t>
    </r>
    <r>
      <rPr>
        <sz val="11"/>
        <color theme="1"/>
        <rFont val="細明體"/>
        <family val="3"/>
        <charset val="136"/>
      </rPr>
      <t>裝置</t>
    </r>
    <r>
      <rPr>
        <sz val="11"/>
        <color theme="1"/>
        <rFont val="Times New Roman"/>
        <family val="1"/>
      </rPr>
      <t>/</t>
    </r>
    <r>
      <rPr>
        <sz val="11"/>
        <color theme="1"/>
        <rFont val="細明體"/>
        <family val="3"/>
        <charset val="136"/>
      </rPr>
      <t>器材</t>
    </r>
    <phoneticPr fontId="1" type="noConversion"/>
  </si>
  <si>
    <r>
      <t xml:space="preserve">2.5 </t>
    </r>
    <r>
      <rPr>
        <sz val="11"/>
        <color theme="1"/>
        <rFont val="新細明體"/>
        <family val="1"/>
        <charset val="136"/>
      </rPr>
      <t>校監酬金</t>
    </r>
    <r>
      <rPr>
        <sz val="11"/>
        <color theme="1"/>
        <rFont val="Times New Roman"/>
        <family val="1"/>
      </rPr>
      <t>(</t>
    </r>
    <r>
      <rPr>
        <sz val="11"/>
        <color theme="1"/>
        <rFont val="新細明體"/>
        <family val="1"/>
        <charset val="136"/>
      </rPr>
      <t>如適用</t>
    </r>
    <r>
      <rPr>
        <sz val="11"/>
        <color theme="1"/>
        <rFont val="Times New Roman"/>
        <family val="1"/>
      </rPr>
      <t>)</t>
    </r>
    <r>
      <rPr>
        <i/>
        <sz val="11"/>
        <color theme="1"/>
        <rFont val="Times New Roman"/>
        <family val="1"/>
      </rPr>
      <t>[</t>
    </r>
    <r>
      <rPr>
        <i/>
        <sz val="11"/>
        <color theme="1"/>
        <rFont val="新細明體"/>
        <family val="1"/>
        <charset val="136"/>
      </rPr>
      <t>參閱第</t>
    </r>
    <r>
      <rPr>
        <i/>
        <sz val="11"/>
        <color theme="1"/>
        <rFont val="Times New Roman"/>
        <family val="1"/>
      </rPr>
      <t>19</t>
    </r>
    <r>
      <rPr>
        <i/>
        <sz val="11"/>
        <color theme="1"/>
        <rFont val="新細明體"/>
        <family val="1"/>
        <charset val="136"/>
      </rPr>
      <t>頁註</t>
    </r>
    <r>
      <rPr>
        <i/>
        <sz val="11"/>
        <color theme="1"/>
        <rFont val="Times New Roman"/>
        <family val="1"/>
      </rPr>
      <t>3]</t>
    </r>
    <phoneticPr fontId="1" type="noConversion"/>
  </si>
  <si>
    <r>
      <t xml:space="preserve">2.6 </t>
    </r>
    <r>
      <rPr>
        <sz val="11"/>
        <color theme="1"/>
        <rFont val="新細明體"/>
        <family val="1"/>
        <charset val="136"/>
      </rPr>
      <t>小型修葺及保養工程</t>
    </r>
    <phoneticPr fontId="1" type="noConversion"/>
  </si>
  <si>
    <r>
      <t xml:space="preserve">2.7 </t>
    </r>
    <r>
      <rPr>
        <sz val="11"/>
        <color theme="1"/>
        <rFont val="新細明體"/>
        <family val="1"/>
        <charset val="136"/>
      </rPr>
      <t>固定資產以外的家具、設備及教具</t>
    </r>
    <phoneticPr fontId="1" type="noConversion"/>
  </si>
  <si>
    <r>
      <t xml:space="preserve">2.8 </t>
    </r>
    <r>
      <rPr>
        <sz val="11"/>
        <color theme="1"/>
        <rFont val="新細明體"/>
        <family val="1"/>
        <charset val="136"/>
      </rPr>
      <t>水費</t>
    </r>
    <phoneticPr fontId="1" type="noConversion"/>
  </si>
  <si>
    <r>
      <t xml:space="preserve">2.9 </t>
    </r>
    <r>
      <rPr>
        <sz val="11"/>
        <color theme="1"/>
        <rFont val="新細明體"/>
        <family val="1"/>
        <charset val="136"/>
      </rPr>
      <t>電費</t>
    </r>
    <phoneticPr fontId="1" type="noConversion"/>
  </si>
  <si>
    <r>
      <t xml:space="preserve">2.10 </t>
    </r>
    <r>
      <rPr>
        <sz val="11"/>
        <color theme="1"/>
        <rFont val="新細明體"/>
        <family val="1"/>
        <charset val="136"/>
      </rPr>
      <t>捐款收入的相應開支</t>
    </r>
    <r>
      <rPr>
        <sz val="11"/>
        <color theme="1"/>
        <rFont val="Times New Roman"/>
        <family val="1"/>
      </rPr>
      <t xml:space="preserve">^ </t>
    </r>
    <r>
      <rPr>
        <i/>
        <sz val="11"/>
        <color theme="1"/>
        <rFont val="Times New Roman"/>
        <family val="1"/>
      </rPr>
      <t>[</t>
    </r>
    <r>
      <rPr>
        <i/>
        <sz val="11"/>
        <color theme="1"/>
        <rFont val="新細明體"/>
        <family val="1"/>
        <charset val="136"/>
      </rPr>
      <t>參閱第</t>
    </r>
    <r>
      <rPr>
        <i/>
        <sz val="11"/>
        <color theme="1"/>
        <rFont val="Times New Roman"/>
        <family val="1"/>
      </rPr>
      <t>19</t>
    </r>
    <r>
      <rPr>
        <i/>
        <sz val="11"/>
        <color theme="1"/>
        <rFont val="新細明體"/>
        <family val="1"/>
        <charset val="136"/>
      </rPr>
      <t>頁註</t>
    </r>
    <r>
      <rPr>
        <i/>
        <sz val="11"/>
        <color theme="1"/>
        <rFont val="Times New Roman"/>
        <family val="1"/>
      </rPr>
      <t>5]</t>
    </r>
    <phoneticPr fontId="1" type="noConversion"/>
  </si>
  <si>
    <r>
      <t xml:space="preserve">2.11 </t>
    </r>
    <r>
      <rPr>
        <sz val="11"/>
        <color theme="1"/>
        <rFont val="新細明體"/>
        <family val="1"/>
        <charset val="136"/>
      </rPr>
      <t>其他營辦開支</t>
    </r>
    <r>
      <rPr>
        <i/>
        <sz val="11"/>
        <color theme="1"/>
        <rFont val="Times New Roman"/>
        <family val="1"/>
      </rPr>
      <t>[</t>
    </r>
    <r>
      <rPr>
        <i/>
        <sz val="11"/>
        <color theme="1"/>
        <rFont val="新細明體"/>
        <family val="1"/>
        <charset val="136"/>
      </rPr>
      <t>參閱第</t>
    </r>
    <r>
      <rPr>
        <i/>
        <sz val="11"/>
        <color theme="1"/>
        <rFont val="Times New Roman"/>
        <family val="1"/>
      </rPr>
      <t>19</t>
    </r>
    <r>
      <rPr>
        <i/>
        <sz val="11"/>
        <color theme="1"/>
        <rFont val="新細明體"/>
        <family val="1"/>
        <charset val="136"/>
      </rPr>
      <t>頁註</t>
    </r>
    <r>
      <rPr>
        <i/>
        <sz val="11"/>
        <color theme="1"/>
        <rFont val="Times New Roman"/>
        <family val="1"/>
      </rPr>
      <t>4]</t>
    </r>
    <phoneticPr fontId="1" type="noConversion"/>
  </si>
  <si>
    <r>
      <t xml:space="preserve">      (</t>
    </r>
    <r>
      <rPr>
        <sz val="11"/>
        <color theme="1"/>
        <rFont val="細明體"/>
        <family val="3"/>
        <charset val="136"/>
      </rPr>
      <t>適用於每項</t>
    </r>
    <r>
      <rPr>
        <sz val="11"/>
        <color theme="1"/>
        <rFont val="Times New Roman"/>
        <family val="1"/>
      </rPr>
      <t>8,000</t>
    </r>
    <r>
      <rPr>
        <sz val="11"/>
        <color theme="1"/>
        <rFont val="細明體"/>
        <family val="3"/>
        <charset val="136"/>
      </rPr>
      <t>元以下的工程</t>
    </r>
    <r>
      <rPr>
        <sz val="11"/>
        <color theme="1"/>
        <rFont val="Times New Roman"/>
        <family val="1"/>
      </rPr>
      <t>)</t>
    </r>
    <phoneticPr fontId="1" type="noConversion"/>
  </si>
  <si>
    <r>
      <t xml:space="preserve">^ </t>
    </r>
    <r>
      <rPr>
        <sz val="11"/>
        <color theme="1"/>
        <rFont val="細明體"/>
        <family val="3"/>
        <charset val="136"/>
      </rPr>
      <t>只適用於有指定用途的捐款收入</t>
    </r>
    <phoneticPr fontId="1" type="noConversion"/>
  </si>
  <si>
    <t>其他營辦開支</t>
    <phoneticPr fontId="1" type="noConversion"/>
  </si>
  <si>
    <r>
      <t xml:space="preserve">13. </t>
    </r>
    <r>
      <rPr>
        <sz val="11"/>
        <color theme="1"/>
        <rFont val="細明體"/>
        <family val="3"/>
        <charset val="136"/>
      </rPr>
      <t>廣告費</t>
    </r>
    <phoneticPr fontId="1" type="noConversion"/>
  </si>
  <si>
    <r>
      <t xml:space="preserve">14. </t>
    </r>
    <r>
      <rPr>
        <sz val="11"/>
        <color theme="1"/>
        <rFont val="細明體"/>
        <family val="3"/>
        <charset val="136"/>
      </rPr>
      <t>銀行利息</t>
    </r>
    <phoneticPr fontId="1" type="noConversion"/>
  </si>
  <si>
    <r>
      <t xml:space="preserve">15. </t>
    </r>
    <r>
      <rPr>
        <sz val="11"/>
        <color theme="1"/>
        <rFont val="細明體"/>
        <family val="3"/>
        <charset val="136"/>
      </rPr>
      <t>銀行收費</t>
    </r>
    <phoneticPr fontId="1" type="noConversion"/>
  </si>
  <si>
    <r>
      <t xml:space="preserve">16. </t>
    </r>
    <r>
      <rPr>
        <sz val="11"/>
        <color theme="1"/>
        <rFont val="細明體"/>
        <family val="3"/>
        <charset val="136"/>
      </rPr>
      <t>報紙及雜誌</t>
    </r>
    <phoneticPr fontId="1" type="noConversion"/>
  </si>
  <si>
    <r>
      <t xml:space="preserve">17. </t>
    </r>
    <r>
      <rPr>
        <sz val="11"/>
        <color theme="1"/>
        <rFont val="細明體"/>
        <family val="3"/>
        <charset val="136"/>
      </rPr>
      <t>其他開支</t>
    </r>
    <r>
      <rPr>
        <i/>
        <sz val="11"/>
        <color theme="1"/>
        <rFont val="Times New Roman"/>
        <family val="1"/>
      </rPr>
      <t xml:space="preserve"> [</t>
    </r>
    <r>
      <rPr>
        <i/>
        <sz val="11"/>
        <color theme="1"/>
        <rFont val="細明體"/>
        <family val="3"/>
        <charset val="136"/>
      </rPr>
      <t>參閱第</t>
    </r>
    <r>
      <rPr>
        <i/>
        <sz val="11"/>
        <color theme="1"/>
        <rFont val="Times New Roman"/>
        <family val="1"/>
      </rPr>
      <t>19</t>
    </r>
    <r>
      <rPr>
        <i/>
        <sz val="11"/>
        <color theme="1"/>
        <rFont val="細明體"/>
        <family val="3"/>
        <charset val="136"/>
      </rPr>
      <t>頁註</t>
    </r>
    <r>
      <rPr>
        <i/>
        <sz val="11"/>
        <color theme="1"/>
        <rFont val="Times New Roman"/>
        <family val="1"/>
      </rPr>
      <t>4]</t>
    </r>
    <phoneticPr fontId="1" type="noConversion"/>
  </si>
  <si>
    <r>
      <rPr>
        <sz val="11"/>
        <color theme="1"/>
        <rFont val="細明體"/>
        <family val="3"/>
        <charset val="136"/>
      </rPr>
      <t>附表</t>
    </r>
    <r>
      <rPr>
        <sz val="11"/>
        <color theme="1"/>
        <rFont val="Times New Roman"/>
        <family val="1"/>
      </rPr>
      <t xml:space="preserve"> 4A(II)  </t>
    </r>
    <r>
      <rPr>
        <sz val="11"/>
        <color theme="1"/>
        <rFont val="細明體"/>
        <family val="3"/>
        <charset val="136"/>
      </rPr>
      <t>收支報表</t>
    </r>
    <phoneticPr fontId="1" type="noConversion"/>
  </si>
  <si>
    <r>
      <t>(</t>
    </r>
    <r>
      <rPr>
        <sz val="11"/>
        <color theme="1"/>
        <rFont val="細明體"/>
        <family val="3"/>
        <charset val="136"/>
      </rPr>
      <t>頁一，共兩頁</t>
    </r>
    <r>
      <rPr>
        <sz val="11"/>
        <color theme="1"/>
        <rFont val="Times New Roman"/>
        <family val="1"/>
      </rPr>
      <t>)</t>
    </r>
    <phoneticPr fontId="1" type="noConversion"/>
  </si>
  <si>
    <r>
      <rPr>
        <b/>
        <sz val="11"/>
        <color theme="1"/>
        <rFont val="新細明體"/>
        <family val="2"/>
        <charset val="136"/>
      </rPr>
      <t>非本地
課程班級</t>
    </r>
    <phoneticPr fontId="1" type="noConversion"/>
  </si>
  <si>
    <r>
      <rPr>
        <b/>
        <sz val="11"/>
        <color theme="1"/>
        <rFont val="新細明體"/>
        <family val="2"/>
        <charset val="136"/>
      </rPr>
      <t>總額</t>
    </r>
    <phoneticPr fontId="1" type="noConversion"/>
  </si>
  <si>
    <r>
      <t xml:space="preserve">2.9   </t>
    </r>
    <r>
      <rPr>
        <sz val="11"/>
        <color theme="1"/>
        <rFont val="新細明體"/>
        <family val="1"/>
        <charset val="136"/>
      </rPr>
      <t>電費</t>
    </r>
    <phoneticPr fontId="1" type="noConversion"/>
  </si>
  <si>
    <r>
      <t xml:space="preserve">2.8   </t>
    </r>
    <r>
      <rPr>
        <sz val="11"/>
        <color theme="1"/>
        <rFont val="新細明體"/>
        <family val="1"/>
        <charset val="136"/>
      </rPr>
      <t>水費</t>
    </r>
    <phoneticPr fontId="1" type="noConversion"/>
  </si>
  <si>
    <r>
      <t xml:space="preserve">2.7   </t>
    </r>
    <r>
      <rPr>
        <sz val="11"/>
        <color theme="1"/>
        <rFont val="新細明體"/>
        <family val="1"/>
        <charset val="136"/>
      </rPr>
      <t>固定資產以外的家具、設備及教具</t>
    </r>
    <phoneticPr fontId="1" type="noConversion"/>
  </si>
  <si>
    <r>
      <t xml:space="preserve">        (</t>
    </r>
    <r>
      <rPr>
        <sz val="11"/>
        <color theme="1"/>
        <rFont val="細明體"/>
        <family val="3"/>
        <charset val="136"/>
      </rPr>
      <t>適用於每項</t>
    </r>
    <r>
      <rPr>
        <sz val="11"/>
        <color theme="1"/>
        <rFont val="Times New Roman"/>
        <family val="1"/>
      </rPr>
      <t>8,000</t>
    </r>
    <r>
      <rPr>
        <sz val="11"/>
        <color theme="1"/>
        <rFont val="細明體"/>
        <family val="3"/>
        <charset val="136"/>
      </rPr>
      <t>元以下的工程</t>
    </r>
    <r>
      <rPr>
        <sz val="11"/>
        <color theme="1"/>
        <rFont val="Times New Roman"/>
        <family val="1"/>
      </rPr>
      <t>)</t>
    </r>
    <phoneticPr fontId="1" type="noConversion"/>
  </si>
  <si>
    <r>
      <t xml:space="preserve">2.6   </t>
    </r>
    <r>
      <rPr>
        <sz val="11"/>
        <color theme="1"/>
        <rFont val="新細明體"/>
        <family val="1"/>
        <charset val="136"/>
      </rPr>
      <t>小型修葺及保養工程</t>
    </r>
    <phoneticPr fontId="1" type="noConversion"/>
  </si>
  <si>
    <r>
      <t xml:space="preserve">2.5   </t>
    </r>
    <r>
      <rPr>
        <sz val="11"/>
        <color theme="1"/>
        <rFont val="新細明體"/>
        <family val="1"/>
        <charset val="136"/>
      </rPr>
      <t>校監酬金</t>
    </r>
    <r>
      <rPr>
        <sz val="11"/>
        <color theme="1"/>
        <rFont val="Times New Roman"/>
        <family val="1"/>
      </rPr>
      <t>(</t>
    </r>
    <r>
      <rPr>
        <sz val="11"/>
        <color theme="1"/>
        <rFont val="新細明體"/>
        <family val="1"/>
        <charset val="136"/>
      </rPr>
      <t>如適用</t>
    </r>
    <r>
      <rPr>
        <sz val="11"/>
        <color theme="1"/>
        <rFont val="Times New Roman"/>
        <family val="1"/>
      </rPr>
      <t>)</t>
    </r>
    <r>
      <rPr>
        <i/>
        <sz val="11"/>
        <color theme="1"/>
        <rFont val="Times New Roman"/>
        <family val="1"/>
      </rPr>
      <t>[</t>
    </r>
    <r>
      <rPr>
        <i/>
        <sz val="11"/>
        <color theme="1"/>
        <rFont val="新細明體"/>
        <family val="1"/>
        <charset val="136"/>
      </rPr>
      <t>參閱第</t>
    </r>
    <r>
      <rPr>
        <i/>
        <sz val="11"/>
        <color theme="1"/>
        <rFont val="Times New Roman"/>
        <family val="1"/>
      </rPr>
      <t>19</t>
    </r>
    <r>
      <rPr>
        <i/>
        <sz val="11"/>
        <color theme="1"/>
        <rFont val="新細明體"/>
        <family val="1"/>
        <charset val="136"/>
      </rPr>
      <t>頁註</t>
    </r>
    <r>
      <rPr>
        <i/>
        <sz val="11"/>
        <color theme="1"/>
        <rFont val="Times New Roman"/>
        <family val="1"/>
      </rPr>
      <t>3]</t>
    </r>
    <phoneticPr fontId="1" type="noConversion"/>
  </si>
  <si>
    <r>
      <t xml:space="preserve">2.4   </t>
    </r>
    <r>
      <rPr>
        <sz val="11"/>
        <color theme="1"/>
        <rFont val="新細明體"/>
        <family val="1"/>
        <charset val="136"/>
      </rPr>
      <t>折舊</t>
    </r>
    <r>
      <rPr>
        <i/>
        <sz val="11"/>
        <color theme="1"/>
        <rFont val="Times New Roman"/>
        <family val="1"/>
      </rPr>
      <t>[</t>
    </r>
    <r>
      <rPr>
        <i/>
        <sz val="11"/>
        <color theme="1"/>
        <rFont val="新細明體"/>
        <family val="1"/>
        <charset val="136"/>
      </rPr>
      <t>參閱第</t>
    </r>
    <r>
      <rPr>
        <i/>
        <sz val="11"/>
        <color theme="1"/>
        <rFont val="Times New Roman"/>
        <family val="1"/>
      </rPr>
      <t>19</t>
    </r>
    <r>
      <rPr>
        <i/>
        <sz val="11"/>
        <color theme="1"/>
        <rFont val="新細明體"/>
        <family val="1"/>
        <charset val="136"/>
      </rPr>
      <t>頁註</t>
    </r>
    <r>
      <rPr>
        <i/>
        <sz val="11"/>
        <color theme="1"/>
        <rFont val="Times New Roman"/>
        <family val="1"/>
      </rPr>
      <t>2]</t>
    </r>
    <phoneticPr fontId="1" type="noConversion"/>
  </si>
  <si>
    <r>
      <t xml:space="preserve">2.2   </t>
    </r>
    <r>
      <rPr>
        <sz val="11"/>
        <color theme="1"/>
        <rFont val="新細明體"/>
        <family val="1"/>
        <charset val="136"/>
      </rPr>
      <t>差餉及地租</t>
    </r>
    <phoneticPr fontId="1" type="noConversion"/>
  </si>
  <si>
    <r>
      <t xml:space="preserve">2.1   </t>
    </r>
    <r>
      <rPr>
        <sz val="11"/>
        <color theme="1"/>
        <rFont val="新細明體"/>
        <family val="1"/>
        <charset val="136"/>
      </rPr>
      <t>校舍租金</t>
    </r>
    <phoneticPr fontId="1" type="noConversion"/>
  </si>
  <si>
    <r>
      <t xml:space="preserve">             2.4.1 </t>
    </r>
    <r>
      <rPr>
        <sz val="11"/>
        <color theme="1"/>
        <rFont val="細明體"/>
        <family val="3"/>
        <charset val="136"/>
      </rPr>
      <t>校舍</t>
    </r>
    <phoneticPr fontId="1" type="noConversion"/>
  </si>
  <si>
    <r>
      <t xml:space="preserve">             2.4.2 </t>
    </r>
    <r>
      <rPr>
        <sz val="11"/>
        <color theme="1"/>
        <rFont val="細明體"/>
        <family val="3"/>
        <charset val="136"/>
      </rPr>
      <t>家具</t>
    </r>
    <r>
      <rPr>
        <sz val="11"/>
        <color theme="1"/>
        <rFont val="Times New Roman"/>
        <family val="1"/>
      </rPr>
      <t>/</t>
    </r>
    <r>
      <rPr>
        <sz val="11"/>
        <color theme="1"/>
        <rFont val="細明體"/>
        <family val="3"/>
        <charset val="136"/>
      </rPr>
      <t>設備</t>
    </r>
    <r>
      <rPr>
        <sz val="11"/>
        <color theme="1"/>
        <rFont val="Times New Roman"/>
        <family val="1"/>
      </rPr>
      <t>/</t>
    </r>
    <r>
      <rPr>
        <sz val="11"/>
        <color theme="1"/>
        <rFont val="細明體"/>
        <family val="3"/>
        <charset val="136"/>
      </rPr>
      <t>裝置</t>
    </r>
    <r>
      <rPr>
        <sz val="11"/>
        <color theme="1"/>
        <rFont val="Times New Roman"/>
        <family val="1"/>
      </rPr>
      <t>/</t>
    </r>
    <r>
      <rPr>
        <sz val="11"/>
        <color theme="1"/>
        <rFont val="細明體"/>
        <family val="3"/>
        <charset val="136"/>
      </rPr>
      <t>器材</t>
    </r>
    <phoneticPr fontId="1" type="noConversion"/>
  </si>
  <si>
    <r>
      <t xml:space="preserve">             2.4.3 </t>
    </r>
    <r>
      <rPr>
        <sz val="11"/>
        <color theme="1"/>
        <rFont val="細明體"/>
        <family val="3"/>
        <charset val="136"/>
      </rPr>
      <t>電腦硬件及軟件</t>
    </r>
    <phoneticPr fontId="1" type="noConversion"/>
  </si>
  <si>
    <r>
      <t>(</t>
    </r>
    <r>
      <rPr>
        <sz val="11"/>
        <color theme="1"/>
        <rFont val="細明體"/>
        <family val="3"/>
        <charset val="136"/>
      </rPr>
      <t>頁二，共兩頁</t>
    </r>
    <r>
      <rPr>
        <sz val="11"/>
        <color theme="1"/>
        <rFont val="Times New Roman"/>
        <family val="1"/>
      </rPr>
      <t>)</t>
    </r>
    <phoneticPr fontId="1" type="noConversion"/>
  </si>
  <si>
    <r>
      <rPr>
        <b/>
        <sz val="11"/>
        <color theme="1"/>
        <rFont val="新細明體"/>
        <family val="1"/>
        <charset val="136"/>
      </rPr>
      <t xml:space="preserve">學年或財政年度
實際總額
</t>
    </r>
    <r>
      <rPr>
        <sz val="11"/>
        <color theme="1"/>
        <rFont val="Times New Roman"/>
        <family val="1"/>
      </rPr>
      <t>(</t>
    </r>
    <r>
      <rPr>
        <sz val="11"/>
        <color theme="1"/>
        <rFont val="新細明體"/>
        <family val="1"/>
        <charset val="136"/>
      </rPr>
      <t>須與經審核的周年帳
所列數額相符</t>
    </r>
    <r>
      <rPr>
        <sz val="11"/>
        <color theme="1"/>
        <rFont val="Times New Roman"/>
        <family val="1"/>
      </rPr>
      <t>)</t>
    </r>
    <phoneticPr fontId="1" type="noConversion"/>
  </si>
  <si>
    <r>
      <rPr>
        <b/>
        <sz val="11"/>
        <color theme="1"/>
        <rFont val="新細明體"/>
        <family val="1"/>
        <charset val="136"/>
      </rPr>
      <t>元</t>
    </r>
    <phoneticPr fontId="1" type="noConversion"/>
  </si>
  <si>
    <t>本地
課程班級</t>
    <phoneticPr fontId="1" type="noConversion"/>
  </si>
  <si>
    <r>
      <t xml:space="preserve">2.3   </t>
    </r>
    <r>
      <rPr>
        <sz val="11"/>
        <color theme="1"/>
        <rFont val="新細明體"/>
        <family val="1"/>
        <charset val="136"/>
      </rPr>
      <t>大型修葺及保養工程</t>
    </r>
    <r>
      <rPr>
        <sz val="11"/>
        <color theme="1"/>
        <rFont val="Times New Roman"/>
        <family val="1"/>
      </rPr>
      <t>(</t>
    </r>
    <r>
      <rPr>
        <sz val="11"/>
        <color theme="1"/>
        <rFont val="新細明體"/>
        <family val="1"/>
        <charset val="136"/>
      </rPr>
      <t>適用於每項達</t>
    </r>
    <r>
      <rPr>
        <sz val="11"/>
        <color theme="1"/>
        <rFont val="Times New Roman"/>
        <family val="1"/>
      </rPr>
      <t>8,000</t>
    </r>
    <r>
      <rPr>
        <sz val="11"/>
        <color theme="1"/>
        <rFont val="新細明體"/>
        <family val="1"/>
        <charset val="136"/>
      </rPr>
      <t>元
        或以上的工程</t>
    </r>
    <r>
      <rPr>
        <sz val="11"/>
        <color theme="1"/>
        <rFont val="Times New Roman"/>
        <family val="1"/>
      </rPr>
      <t>)</t>
    </r>
    <r>
      <rPr>
        <i/>
        <sz val="11"/>
        <color theme="1"/>
        <rFont val="Times New Roman"/>
        <family val="1"/>
      </rPr>
      <t>[</t>
    </r>
    <r>
      <rPr>
        <i/>
        <sz val="11"/>
        <color theme="1"/>
        <rFont val="新細明體"/>
        <family val="1"/>
        <charset val="136"/>
      </rPr>
      <t>參閱第</t>
    </r>
    <r>
      <rPr>
        <i/>
        <sz val="11"/>
        <color theme="1"/>
        <rFont val="Times New Roman"/>
        <family val="1"/>
      </rPr>
      <t>19</t>
    </r>
    <r>
      <rPr>
        <i/>
        <sz val="11"/>
        <color theme="1"/>
        <rFont val="新細明體"/>
        <family val="1"/>
        <charset val="136"/>
      </rPr>
      <t>頁註</t>
    </r>
    <r>
      <rPr>
        <i/>
        <sz val="11"/>
        <color theme="1"/>
        <rFont val="Times New Roman"/>
        <family val="1"/>
      </rPr>
      <t>1]</t>
    </r>
    <phoneticPr fontId="1" type="noConversion"/>
  </si>
  <si>
    <r>
      <t xml:space="preserve">1.3  </t>
    </r>
    <r>
      <rPr>
        <sz val="11"/>
        <color theme="1"/>
        <rFont val="新細明體"/>
        <family val="1"/>
        <charset val="136"/>
      </rPr>
      <t>長期服務金</t>
    </r>
    <r>
      <rPr>
        <sz val="11"/>
        <color theme="1"/>
        <rFont val="Times New Roman"/>
        <family val="1"/>
      </rPr>
      <t>/</t>
    </r>
    <r>
      <rPr>
        <sz val="11"/>
        <color theme="1"/>
        <rFont val="新細明體"/>
        <family val="1"/>
        <charset val="136"/>
      </rPr>
      <t>遣散費</t>
    </r>
    <phoneticPr fontId="1" type="noConversion"/>
  </si>
  <si>
    <r>
      <t xml:space="preserve">1.2  </t>
    </r>
    <r>
      <rPr>
        <sz val="11"/>
        <color theme="1"/>
        <rFont val="新細明體"/>
        <family val="1"/>
        <charset val="136"/>
      </rPr>
      <t>支援人員</t>
    </r>
    <phoneticPr fontId="1" type="noConversion"/>
  </si>
  <si>
    <r>
      <t>1.1</t>
    </r>
    <r>
      <rPr>
        <sz val="7"/>
        <color theme="1"/>
        <rFont val="Times New Roman"/>
        <family val="1"/>
      </rPr>
      <t xml:space="preserve">   </t>
    </r>
    <r>
      <rPr>
        <sz val="11"/>
        <color theme="1"/>
        <rFont val="新細明體"/>
        <family val="1"/>
        <charset val="136"/>
      </rPr>
      <t>教學人員</t>
    </r>
    <phoneticPr fontId="1" type="noConversion"/>
  </si>
  <si>
    <r>
      <t xml:space="preserve">6.  </t>
    </r>
    <r>
      <rPr>
        <sz val="11"/>
        <color theme="1"/>
        <rFont val="細明體"/>
        <family val="3"/>
        <charset val="136"/>
      </rPr>
      <t>其他</t>
    </r>
    <r>
      <rPr>
        <sz val="11"/>
        <color theme="1"/>
        <rFont val="Times New Roman"/>
        <family val="1"/>
      </rPr>
      <t>(</t>
    </r>
    <r>
      <rPr>
        <sz val="11"/>
        <color theme="1"/>
        <rFont val="細明體"/>
        <family val="3"/>
        <charset val="136"/>
      </rPr>
      <t>如辦學團體的分擔款項、銀行利息等</t>
    </r>
    <r>
      <rPr>
        <sz val="11"/>
        <color theme="1"/>
        <rFont val="Times New Roman"/>
        <family val="1"/>
      </rPr>
      <t>)</t>
    </r>
    <phoneticPr fontId="1" type="noConversion"/>
  </si>
  <si>
    <r>
      <t xml:space="preserve">5.  </t>
    </r>
    <r>
      <rPr>
        <sz val="11"/>
        <color theme="1"/>
        <rFont val="細明體"/>
        <family val="3"/>
        <charset val="136"/>
      </rPr>
      <t>捐款收入</t>
    </r>
    <r>
      <rPr>
        <i/>
        <sz val="11"/>
        <color theme="1"/>
        <rFont val="Times New Roman"/>
        <family val="1"/>
      </rPr>
      <t>[</t>
    </r>
    <r>
      <rPr>
        <i/>
        <sz val="11"/>
        <color theme="1"/>
        <rFont val="細明體"/>
        <family val="3"/>
        <charset val="136"/>
      </rPr>
      <t>參閱第</t>
    </r>
    <r>
      <rPr>
        <i/>
        <sz val="11"/>
        <color theme="1"/>
        <rFont val="Times New Roman"/>
        <family val="1"/>
      </rPr>
      <t>19</t>
    </r>
    <r>
      <rPr>
        <i/>
        <sz val="11"/>
        <color theme="1"/>
        <rFont val="細明體"/>
        <family val="3"/>
        <charset val="136"/>
      </rPr>
      <t>頁註</t>
    </r>
    <r>
      <rPr>
        <i/>
        <sz val="11"/>
        <color theme="1"/>
        <rFont val="Times New Roman"/>
        <family val="1"/>
      </rPr>
      <t>5]</t>
    </r>
    <phoneticPr fontId="1" type="noConversion"/>
  </si>
  <si>
    <r>
      <t xml:space="preserve">4.  </t>
    </r>
    <r>
      <rPr>
        <sz val="11"/>
        <color theme="1"/>
        <rFont val="細明體"/>
        <family val="3"/>
        <charset val="136"/>
      </rPr>
      <t>差餉及地租發還款項</t>
    </r>
    <r>
      <rPr>
        <sz val="11"/>
        <color theme="1"/>
        <rFont val="Times New Roman"/>
        <family val="1"/>
      </rPr>
      <t>(</t>
    </r>
    <r>
      <rPr>
        <sz val="11"/>
        <color theme="1"/>
        <rFont val="細明體"/>
        <family val="3"/>
        <charset val="136"/>
      </rPr>
      <t>如適用</t>
    </r>
    <r>
      <rPr>
        <sz val="11"/>
        <color theme="1"/>
        <rFont val="Times New Roman"/>
        <family val="1"/>
      </rPr>
      <t>)</t>
    </r>
    <phoneticPr fontId="1" type="noConversion"/>
  </si>
  <si>
    <r>
      <t xml:space="preserve">3.  </t>
    </r>
    <r>
      <rPr>
        <sz val="11"/>
        <color theme="1"/>
        <rFont val="細明體"/>
        <family val="3"/>
        <charset val="136"/>
      </rPr>
      <t>租金發還款項</t>
    </r>
    <r>
      <rPr>
        <sz val="11"/>
        <color theme="1"/>
        <rFont val="Times New Roman"/>
        <family val="1"/>
      </rPr>
      <t>(</t>
    </r>
    <r>
      <rPr>
        <sz val="11"/>
        <color theme="1"/>
        <rFont val="細明體"/>
        <family val="3"/>
        <charset val="136"/>
      </rPr>
      <t>如適用</t>
    </r>
    <r>
      <rPr>
        <sz val="11"/>
        <color theme="1"/>
        <rFont val="Times New Roman"/>
        <family val="1"/>
      </rPr>
      <t>)</t>
    </r>
    <phoneticPr fontId="1" type="noConversion"/>
  </si>
  <si>
    <r>
      <t>1.</t>
    </r>
    <r>
      <rPr>
        <sz val="7"/>
        <color theme="1"/>
        <rFont val="Times New Roman"/>
        <family val="1"/>
      </rPr>
      <t xml:space="preserve">   </t>
    </r>
    <r>
      <rPr>
        <sz val="11"/>
        <color theme="1"/>
        <rFont val="新細明體"/>
        <family val="1"/>
        <charset val="136"/>
      </rPr>
      <t>學費</t>
    </r>
    <phoneticPr fontId="1" type="noConversion"/>
  </si>
  <si>
    <r>
      <rPr>
        <sz val="11"/>
        <color theme="1"/>
        <rFont val="新細明體"/>
        <family val="1"/>
        <charset val="136"/>
      </rPr>
      <t xml:space="preserve"> </t>
    </r>
    <r>
      <rPr>
        <sz val="11"/>
        <color theme="1"/>
        <rFont val="Times New Roman"/>
        <family val="1"/>
      </rPr>
      <t xml:space="preserve">1.2 </t>
    </r>
    <r>
      <rPr>
        <sz val="11"/>
        <color theme="1"/>
        <rFont val="新細明體"/>
        <family val="1"/>
        <charset val="136"/>
      </rPr>
      <t>來自家長（包括來自「幼稚園及幼兒中心
       學費減免計劃」的學費減免款項）</t>
    </r>
    <phoneticPr fontId="1" type="noConversion"/>
  </si>
  <si>
    <r>
      <rPr>
        <sz val="11"/>
        <color theme="1"/>
        <rFont val="新細明體"/>
        <family val="1"/>
        <charset val="136"/>
      </rPr>
      <t>就調整學費申請而言，大型修葺及保養工程費用</t>
    </r>
    <r>
      <rPr>
        <sz val="11"/>
        <color theme="1"/>
        <rFont val="Times New Roman"/>
        <family val="1"/>
      </rPr>
      <t>(</t>
    </r>
    <r>
      <rPr>
        <sz val="11"/>
        <color theme="1"/>
        <rFont val="新細明體"/>
        <family val="1"/>
        <charset val="136"/>
      </rPr>
      <t>每項費用達</t>
    </r>
    <r>
      <rPr>
        <sz val="11"/>
        <color theme="1"/>
        <rFont val="Times New Roman"/>
        <family val="1"/>
      </rPr>
      <t>8,000</t>
    </r>
    <r>
      <rPr>
        <sz val="11"/>
        <color theme="1"/>
        <rFont val="新細明體"/>
        <family val="1"/>
        <charset val="136"/>
      </rPr>
      <t>元或以上</t>
    </r>
    <r>
      <rPr>
        <sz val="11"/>
        <color theme="1"/>
        <rFont val="Times New Roman"/>
        <family val="1"/>
      </rPr>
      <t>)</t>
    </r>
    <r>
      <rPr>
        <sz val="11"/>
        <color theme="1"/>
        <rFont val="新細明體"/>
        <family val="1"/>
        <charset val="136"/>
      </rPr>
      <t>應由工程展開當年開始，分三年平均攤分。由獎券基金撥款支付的項目不應計算在內。</t>
    </r>
    <phoneticPr fontId="1" type="noConversion"/>
  </si>
  <si>
    <r>
      <rPr>
        <sz val="11"/>
        <color theme="1"/>
        <rFont val="細明體"/>
        <family val="3"/>
        <charset val="136"/>
      </rPr>
      <t>可供參考的每年折舊率</t>
    </r>
    <r>
      <rPr>
        <sz val="11"/>
        <color theme="1"/>
        <rFont val="Times New Roman"/>
        <family val="1"/>
      </rPr>
      <t>(</t>
    </r>
    <r>
      <rPr>
        <sz val="11"/>
        <color theme="1"/>
        <rFont val="細明體"/>
        <family val="3"/>
        <charset val="136"/>
      </rPr>
      <t>如適用</t>
    </r>
    <r>
      <rPr>
        <sz val="11"/>
        <color theme="1"/>
        <rFont val="Times New Roman"/>
        <family val="1"/>
      </rPr>
      <t>)</t>
    </r>
    <r>
      <rPr>
        <sz val="11"/>
        <color theme="1"/>
        <rFont val="細明體"/>
        <family val="3"/>
        <charset val="136"/>
      </rPr>
      <t>如下</t>
    </r>
    <r>
      <rPr>
        <sz val="11"/>
        <color theme="1"/>
        <rFont val="Times New Roman"/>
        <family val="1"/>
      </rPr>
      <t>(</t>
    </r>
    <r>
      <rPr>
        <sz val="11"/>
        <color theme="1"/>
        <rFont val="細明體"/>
        <family val="3"/>
        <charset val="136"/>
      </rPr>
      <t>不適用於獎券基金撥款購置的項目</t>
    </r>
    <r>
      <rPr>
        <sz val="11"/>
        <color theme="1"/>
        <rFont val="Times New Roman"/>
        <family val="1"/>
      </rPr>
      <t>):</t>
    </r>
    <phoneticPr fontId="1" type="noConversion"/>
  </si>
  <si>
    <t xml:space="preserve">1.    </t>
    <phoneticPr fontId="1" type="noConversion"/>
  </si>
  <si>
    <t>(i)</t>
  </si>
  <si>
    <t xml:space="preserve">5.    </t>
    <phoneticPr fontId="1" type="noConversion"/>
  </si>
  <si>
    <r>
      <t>3.</t>
    </r>
    <r>
      <rPr>
        <sz val="7"/>
        <color theme="1"/>
        <rFont val="Times New Roman"/>
        <family val="1"/>
      </rPr>
      <t xml:space="preserve">    </t>
    </r>
    <phoneticPr fontId="1" type="noConversion"/>
  </si>
  <si>
    <r>
      <t>4.</t>
    </r>
    <r>
      <rPr>
        <sz val="7"/>
        <color theme="1"/>
        <rFont val="Times New Roman"/>
        <family val="1"/>
      </rPr>
      <t xml:space="preserve">    </t>
    </r>
    <phoneticPr fontId="1" type="noConversion"/>
  </si>
  <si>
    <r>
      <rPr>
        <sz val="11"/>
        <color theme="1"/>
        <rFont val="新細明體"/>
        <family val="1"/>
        <charset val="136"/>
      </rPr>
      <t>申請調升任何一個級別學費的學校，請注意：</t>
    </r>
    <phoneticPr fontId="1" type="noConversion"/>
  </si>
  <si>
    <r>
      <rPr>
        <b/>
        <sz val="11"/>
        <color theme="1"/>
        <rFont val="新細明體"/>
        <family val="1"/>
        <charset val="136"/>
      </rPr>
      <t>注意事項</t>
    </r>
    <r>
      <rPr>
        <b/>
        <sz val="11"/>
        <color theme="1"/>
        <rFont val="Times New Roman"/>
        <family val="1"/>
      </rPr>
      <t>:</t>
    </r>
    <phoneticPr fontId="1" type="noConversion"/>
  </si>
  <si>
    <r>
      <t>C.</t>
    </r>
    <r>
      <rPr>
        <sz val="7"/>
        <color theme="1"/>
        <rFont val="Times New Roman"/>
        <family val="1"/>
      </rPr>
      <t xml:space="preserve">      </t>
    </r>
    <phoneticPr fontId="1" type="noConversion"/>
  </si>
  <si>
    <r>
      <t>D.</t>
    </r>
    <r>
      <rPr>
        <sz val="7"/>
        <color theme="1"/>
        <rFont val="Times New Roman"/>
        <family val="1"/>
      </rPr>
      <t xml:space="preserve">      </t>
    </r>
    <phoneticPr fontId="1" type="noConversion"/>
  </si>
  <si>
    <r>
      <rPr>
        <sz val="11"/>
        <color theme="1"/>
        <rFont val="新細明體"/>
        <family val="1"/>
        <charset val="136"/>
      </rPr>
      <t>全日班膳食費</t>
    </r>
    <r>
      <rPr>
        <b/>
        <sz val="11"/>
        <color theme="1"/>
        <rFont val="新細明體"/>
        <family val="1"/>
        <charset val="136"/>
      </rPr>
      <t>不作</t>
    </r>
    <r>
      <rPr>
        <sz val="11"/>
        <color theme="1"/>
        <rFont val="新細明體"/>
        <family val="1"/>
        <charset val="136"/>
      </rPr>
      <t>支出項目以計算學費，並將於收費證明書上分項列載。收入欄內的其他項目</t>
    </r>
    <r>
      <rPr>
        <sz val="11"/>
        <color theme="1"/>
        <rFont val="Times New Roman"/>
        <family val="1"/>
      </rPr>
      <t>(</t>
    </r>
    <r>
      <rPr>
        <sz val="11"/>
        <color theme="1"/>
        <rFont val="新細明體"/>
        <family val="1"/>
        <charset val="136"/>
      </rPr>
      <t>即第</t>
    </r>
    <r>
      <rPr>
        <sz val="11"/>
        <color theme="1"/>
        <rFont val="Times New Roman"/>
        <family val="1"/>
      </rPr>
      <t>6</t>
    </r>
    <r>
      <rPr>
        <sz val="11"/>
        <color theme="1"/>
        <rFont val="新細明體"/>
        <family val="1"/>
        <charset val="136"/>
      </rPr>
      <t>項</t>
    </r>
    <r>
      <rPr>
        <sz val="11"/>
        <color theme="1"/>
        <rFont val="Times New Roman"/>
        <family val="1"/>
      </rPr>
      <t>)</t>
    </r>
    <r>
      <rPr>
        <sz val="11"/>
        <color theme="1"/>
        <rFont val="新細明體"/>
        <family val="1"/>
        <charset val="136"/>
      </rPr>
      <t>亦</t>
    </r>
    <r>
      <rPr>
        <b/>
        <sz val="11"/>
        <color theme="1"/>
        <rFont val="新細明體"/>
        <family val="1"/>
        <charset val="136"/>
      </rPr>
      <t>不可</t>
    </r>
    <r>
      <rPr>
        <sz val="11"/>
        <color theme="1"/>
        <rFont val="新細明體"/>
        <family val="1"/>
        <charset val="136"/>
      </rPr>
      <t>包括全日班膳食費。</t>
    </r>
    <phoneticPr fontId="1" type="noConversion"/>
  </si>
  <si>
    <t xml:space="preserve">(i)   </t>
  </si>
  <si>
    <t xml:space="preserve">(ii)   </t>
  </si>
  <si>
    <t xml:space="preserve">(iii) </t>
  </si>
  <si>
    <t xml:space="preserve">(iv)  </t>
  </si>
  <si>
    <t xml:space="preserve">(i)    </t>
  </si>
  <si>
    <t xml:space="preserve">(ii)    </t>
  </si>
  <si>
    <t>其他營辦開支報表</t>
    <phoneticPr fontId="1" type="noConversion"/>
  </si>
  <si>
    <t>1.       電話、傳真機及互聯網服務費用</t>
  </si>
  <si>
    <t>2.       清潔費</t>
  </si>
  <si>
    <t>3.       印刷及文具</t>
  </si>
  <si>
    <t>4.       教學消耗品</t>
  </si>
  <si>
    <t>5.       郵費</t>
  </si>
  <si>
    <t>6.       學校的書刊開支</t>
  </si>
  <si>
    <t>7.       保險費</t>
  </si>
  <si>
    <t>8.       急救及消防安全設備</t>
  </si>
  <si>
    <t>9.       核數費</t>
  </si>
  <si>
    <t>10.    用於校務的交通費</t>
  </si>
  <si>
    <t xml:space="preserve">11.    所有學生均需參加的常規學習活動支出 </t>
  </si>
  <si>
    <t>12.    學生手冊、學習進度表、畢業證書及學生證件</t>
  </si>
  <si>
    <t>13.    廣告費</t>
  </si>
  <si>
    <t>14.    銀行利息</t>
  </si>
  <si>
    <t>15.    銀行收費</t>
  </si>
  <si>
    <t>16.    報紙及雜誌</t>
  </si>
  <si>
    <r>
      <rPr>
        <b/>
        <sz val="12"/>
        <color theme="1"/>
        <rFont val="細明體"/>
        <family val="3"/>
        <charset val="136"/>
      </rPr>
      <t>總額</t>
    </r>
    <r>
      <rPr>
        <b/>
        <sz val="12"/>
        <color theme="1"/>
        <rFont val="Times New Roman"/>
        <family val="1"/>
      </rPr>
      <t>:</t>
    </r>
    <phoneticPr fontId="1" type="noConversion"/>
  </si>
  <si>
    <r>
      <t>[</t>
    </r>
    <r>
      <rPr>
        <b/>
        <sz val="12"/>
        <color theme="1"/>
        <rFont val="細明體"/>
        <family val="3"/>
        <charset val="136"/>
      </rPr>
      <t>應與第</t>
    </r>
    <r>
      <rPr>
        <b/>
        <sz val="12"/>
        <color theme="1"/>
        <rFont val="Times New Roman"/>
        <family val="1"/>
      </rPr>
      <t>17</t>
    </r>
    <r>
      <rPr>
        <b/>
        <sz val="12"/>
        <color theme="1"/>
        <rFont val="細明體"/>
        <family val="3"/>
        <charset val="136"/>
      </rPr>
      <t>頁附表</t>
    </r>
    <r>
      <rPr>
        <b/>
        <sz val="12"/>
        <color theme="1"/>
        <rFont val="Times New Roman"/>
        <family val="1"/>
      </rPr>
      <t>4A(II)</t>
    </r>
    <r>
      <rPr>
        <b/>
        <sz val="12"/>
        <color theme="1"/>
        <rFont val="細明體"/>
        <family val="3"/>
        <charset val="136"/>
      </rPr>
      <t>支出項目</t>
    </r>
    <phoneticPr fontId="1" type="noConversion"/>
  </si>
  <si>
    <r>
      <rPr>
        <b/>
        <sz val="12"/>
        <color theme="1"/>
        <rFont val="細明體"/>
        <family val="3"/>
        <charset val="136"/>
      </rPr>
      <t>第</t>
    </r>
    <r>
      <rPr>
        <b/>
        <sz val="12"/>
        <color theme="1"/>
        <rFont val="Times New Roman"/>
        <family val="1"/>
      </rPr>
      <t>2.11</t>
    </r>
    <r>
      <rPr>
        <b/>
        <sz val="12"/>
        <color theme="1"/>
        <rFont val="細明體"/>
        <family val="3"/>
        <charset val="136"/>
      </rPr>
      <t>項相同</t>
    </r>
    <r>
      <rPr>
        <b/>
        <sz val="12"/>
        <color theme="1"/>
        <rFont val="Times New Roman"/>
        <family val="1"/>
      </rPr>
      <t>]</t>
    </r>
    <phoneticPr fontId="1" type="noConversion"/>
  </si>
  <si>
    <r>
      <rPr>
        <sz val="12"/>
        <color theme="1"/>
        <rFont val="細明體"/>
        <family val="3"/>
        <charset val="136"/>
      </rPr>
      <t>請填寫在該學年的每項達</t>
    </r>
    <r>
      <rPr>
        <sz val="12"/>
        <color theme="1"/>
        <rFont val="Times New Roman"/>
        <family val="1"/>
      </rPr>
      <t>8,000</t>
    </r>
    <r>
      <rPr>
        <sz val="12"/>
        <color theme="1"/>
        <rFont val="細明體"/>
        <family val="3"/>
        <charset val="136"/>
      </rPr>
      <t>元或以上的大型修葺及保養工程費用</t>
    </r>
    <r>
      <rPr>
        <sz val="12"/>
        <color theme="1"/>
        <rFont val="Times New Roman"/>
        <family val="1"/>
      </rPr>
      <t>[</t>
    </r>
    <r>
      <rPr>
        <sz val="12"/>
        <color theme="1"/>
        <rFont val="細明體"/>
        <family val="3"/>
        <charset val="136"/>
      </rPr>
      <t>即分三年平均攤分之前的數額</t>
    </r>
    <r>
      <rPr>
        <sz val="12"/>
        <color theme="1"/>
        <rFont val="Times New Roman"/>
        <family val="1"/>
      </rPr>
      <t>]</t>
    </r>
    <r>
      <rPr>
        <sz val="12"/>
        <color theme="1"/>
        <rFont val="細明體"/>
        <family val="3"/>
        <charset val="136"/>
      </rPr>
      <t>。</t>
    </r>
    <phoneticPr fontId="1" type="noConversion"/>
  </si>
  <si>
    <t xml:space="preserve">3.
</t>
    <phoneticPr fontId="1" type="noConversion"/>
  </si>
  <si>
    <r>
      <rPr>
        <sz val="10"/>
        <color theme="1"/>
        <rFont val="細明體"/>
        <family val="3"/>
        <charset val="136"/>
      </rPr>
      <t>頁</t>
    </r>
    <r>
      <rPr>
        <sz val="10"/>
        <color theme="1"/>
        <rFont val="Times New Roman"/>
        <family val="1"/>
      </rPr>
      <t xml:space="preserve">     </t>
    </r>
    <r>
      <rPr>
        <sz val="10"/>
        <color theme="1"/>
        <rFont val="細明體"/>
        <family val="3"/>
        <charset val="136"/>
      </rPr>
      <t>，共</t>
    </r>
    <r>
      <rPr>
        <sz val="10"/>
        <color theme="1"/>
        <rFont val="Times New Roman"/>
        <family val="1"/>
      </rPr>
      <t xml:space="preserve">      </t>
    </r>
    <r>
      <rPr>
        <sz val="10"/>
        <color theme="1"/>
        <rFont val="細明體"/>
        <family val="3"/>
        <charset val="136"/>
      </rPr>
      <t>頁</t>
    </r>
    <r>
      <rPr>
        <sz val="10"/>
        <color theme="1"/>
        <rFont val="Times New Roman"/>
        <family val="1"/>
      </rPr>
      <t xml:space="preserve">
(</t>
    </r>
    <r>
      <rPr>
        <sz val="10"/>
        <color theme="1"/>
        <rFont val="細明體"/>
        <family val="3"/>
        <charset val="136"/>
      </rPr>
      <t>如表格不敷應用，請自行影印。</t>
    </r>
    <r>
      <rPr>
        <sz val="10"/>
        <color theme="1"/>
        <rFont val="Times New Roman"/>
        <family val="1"/>
      </rPr>
      <t xml:space="preserve">) </t>
    </r>
    <phoneticPr fontId="1" type="noConversion"/>
  </si>
  <si>
    <r>
      <rPr>
        <b/>
        <sz val="11"/>
        <color theme="1"/>
        <rFont val="新細明體"/>
        <family val="1"/>
        <charset val="136"/>
      </rPr>
      <t xml:space="preserve"> 大型修葺及保養工程報表</t>
    </r>
    <r>
      <rPr>
        <b/>
        <i/>
        <sz val="11"/>
        <color theme="1"/>
        <rFont val="新細明體"/>
        <family val="1"/>
        <charset val="136"/>
      </rPr>
      <t>(註1)</t>
    </r>
    <phoneticPr fontId="1" type="noConversion"/>
  </si>
  <si>
    <t>修訂預算</t>
  </si>
  <si>
    <t>預算</t>
  </si>
  <si>
    <t xml:space="preserve"> 元</t>
  </si>
  <si>
    <r>
      <rPr>
        <b/>
        <sz val="11"/>
        <color theme="1"/>
        <rFont val="新細明體"/>
        <family val="1"/>
        <charset val="136"/>
      </rPr>
      <t>附表</t>
    </r>
    <r>
      <rPr>
        <b/>
        <sz val="11"/>
        <color theme="1"/>
        <rFont val="Times New Roman"/>
        <family val="1"/>
      </rPr>
      <t>4C</t>
    </r>
    <phoneticPr fontId="1" type="noConversion"/>
  </si>
  <si>
    <r>
      <rPr>
        <b/>
        <sz val="12"/>
        <color theme="1"/>
        <rFont val="新細明體"/>
        <family val="1"/>
        <charset val="136"/>
      </rPr>
      <t>在該學年攤分的金額</t>
    </r>
    <r>
      <rPr>
        <sz val="12"/>
        <color theme="1"/>
        <rFont val="Times New Roman"/>
        <family val="1"/>
      </rPr>
      <t/>
    </r>
    <phoneticPr fontId="1" type="noConversion"/>
  </si>
  <si>
    <r>
      <t xml:space="preserve"> *</t>
    </r>
    <r>
      <rPr>
        <sz val="12"/>
        <color theme="1"/>
        <rFont val="細明體"/>
        <family val="3"/>
        <charset val="136"/>
      </rPr>
      <t>小計</t>
    </r>
    <r>
      <rPr>
        <sz val="12"/>
        <color theme="1"/>
        <rFont val="Times New Roman"/>
        <family val="1"/>
      </rPr>
      <t>/</t>
    </r>
    <r>
      <rPr>
        <sz val="12"/>
        <color theme="1"/>
        <rFont val="細明體"/>
        <family val="3"/>
        <charset val="136"/>
      </rPr>
      <t>總計</t>
    </r>
    <r>
      <rPr>
        <sz val="12"/>
        <color theme="1"/>
        <rFont val="Times New Roman"/>
        <family val="1"/>
      </rPr>
      <t>(</t>
    </r>
    <r>
      <rPr>
        <sz val="12"/>
        <color theme="1"/>
        <rFont val="細明體"/>
        <family val="3"/>
        <charset val="136"/>
      </rPr>
      <t>請刪去不適用者</t>
    </r>
    <r>
      <rPr>
        <sz val="12"/>
        <color theme="1"/>
        <rFont val="Times New Roman"/>
        <family val="1"/>
      </rPr>
      <t>)</t>
    </r>
    <r>
      <rPr>
        <sz val="12"/>
        <color theme="1"/>
        <rFont val="細明體"/>
        <family val="3"/>
        <charset val="136"/>
      </rPr>
      <t>﹕</t>
    </r>
    <r>
      <rPr>
        <sz val="12"/>
        <color theme="1"/>
        <rFont val="新細明體"/>
        <family val="1"/>
        <charset val="136"/>
      </rPr>
      <t xml:space="preserve">   </t>
    </r>
    <phoneticPr fontId="1" type="noConversion"/>
  </si>
  <si>
    <t>家具/設備/裝置/器材</t>
    <phoneticPr fontId="1" type="noConversion"/>
  </si>
  <si>
    <r>
      <rPr>
        <sz val="11"/>
        <color theme="1"/>
        <rFont val="新細明體"/>
        <family val="1"/>
        <charset val="136"/>
      </rPr>
      <t xml:space="preserve">請按下列組別分類：
</t>
    </r>
    <r>
      <rPr>
        <sz val="11"/>
        <color theme="1"/>
        <rFont val="Times New Roman"/>
        <family val="1"/>
      </rPr>
      <t>[</t>
    </r>
    <r>
      <rPr>
        <sz val="11"/>
        <color theme="1"/>
        <rFont val="新細明體"/>
        <family val="1"/>
        <charset val="136"/>
      </rPr>
      <t>請注意，在附表</t>
    </r>
    <r>
      <rPr>
        <sz val="11"/>
        <color theme="1"/>
        <rFont val="Times New Roman"/>
        <family val="1"/>
      </rPr>
      <t>4A(I)/4A(II)</t>
    </r>
    <r>
      <rPr>
        <sz val="11"/>
        <color theme="1"/>
        <rFont val="新細明體"/>
        <family val="1"/>
        <charset val="136"/>
      </rPr>
      <t>支出項目第</t>
    </r>
    <r>
      <rPr>
        <sz val="11"/>
        <color theme="1"/>
        <rFont val="Times New Roman"/>
        <family val="1"/>
      </rPr>
      <t>2.4</t>
    </r>
    <r>
      <rPr>
        <sz val="11"/>
        <color theme="1"/>
        <rFont val="新細明體"/>
        <family val="1"/>
        <charset val="136"/>
      </rPr>
      <t>項：「折舊」的相關分項，應包括上列固定資產項目的折舊數額。</t>
    </r>
    <r>
      <rPr>
        <sz val="11"/>
        <color theme="1"/>
        <rFont val="Times New Roman"/>
        <family val="1"/>
      </rPr>
      <t xml:space="preserve">]
(a) </t>
    </r>
    <r>
      <rPr>
        <sz val="11"/>
        <color theme="1"/>
        <rFont val="新細明體"/>
        <family val="1"/>
        <charset val="136"/>
      </rPr>
      <t>校舍</t>
    </r>
    <r>
      <rPr>
        <sz val="11"/>
        <color theme="1"/>
        <rFont val="Times New Roman"/>
        <family val="1"/>
      </rPr>
      <t xml:space="preserve"> ;   (b) </t>
    </r>
    <r>
      <rPr>
        <sz val="11"/>
        <color theme="1"/>
        <rFont val="新細明體"/>
        <family val="1"/>
        <charset val="136"/>
      </rPr>
      <t>家具</t>
    </r>
    <r>
      <rPr>
        <sz val="11"/>
        <color theme="1"/>
        <rFont val="Times New Roman"/>
        <family val="1"/>
      </rPr>
      <t>/</t>
    </r>
    <r>
      <rPr>
        <sz val="11"/>
        <color theme="1"/>
        <rFont val="新細明體"/>
        <family val="1"/>
        <charset val="136"/>
      </rPr>
      <t>設備</t>
    </r>
    <r>
      <rPr>
        <sz val="11"/>
        <color theme="1"/>
        <rFont val="Times New Roman"/>
        <family val="1"/>
      </rPr>
      <t>/</t>
    </r>
    <r>
      <rPr>
        <sz val="11"/>
        <color theme="1"/>
        <rFont val="新細明體"/>
        <family val="1"/>
        <charset val="136"/>
      </rPr>
      <t>裝置</t>
    </r>
    <r>
      <rPr>
        <sz val="11"/>
        <color theme="1"/>
        <rFont val="Times New Roman"/>
        <family val="1"/>
      </rPr>
      <t>/</t>
    </r>
    <r>
      <rPr>
        <sz val="11"/>
        <color theme="1"/>
        <rFont val="新細明體"/>
        <family val="1"/>
        <charset val="136"/>
      </rPr>
      <t>器材</t>
    </r>
    <r>
      <rPr>
        <sz val="11"/>
        <color theme="1"/>
        <rFont val="Times New Roman"/>
        <family val="1"/>
      </rPr>
      <t xml:space="preserve">;    (c) </t>
    </r>
    <r>
      <rPr>
        <sz val="11"/>
        <color theme="1"/>
        <rFont val="新細明體"/>
        <family val="1"/>
        <charset val="136"/>
      </rPr>
      <t xml:space="preserve">電腦硬件及軟件
</t>
    </r>
    <phoneticPr fontId="1" type="noConversion"/>
  </si>
  <si>
    <r>
      <rPr>
        <sz val="10"/>
        <color theme="1"/>
        <rFont val="細明體"/>
        <family val="3"/>
        <charset val="136"/>
      </rPr>
      <t>頁</t>
    </r>
    <r>
      <rPr>
        <sz val="10"/>
        <color theme="1"/>
        <rFont val="Times New Roman"/>
        <family val="1"/>
      </rPr>
      <t xml:space="preserve">     </t>
    </r>
    <r>
      <rPr>
        <sz val="10"/>
        <color theme="1"/>
        <rFont val="細明體"/>
        <family val="3"/>
        <charset val="136"/>
      </rPr>
      <t>，共</t>
    </r>
    <r>
      <rPr>
        <sz val="10"/>
        <color theme="1"/>
        <rFont val="Times New Roman"/>
        <family val="1"/>
      </rPr>
      <t xml:space="preserve">      </t>
    </r>
    <r>
      <rPr>
        <sz val="10"/>
        <color theme="1"/>
        <rFont val="細明體"/>
        <family val="3"/>
        <charset val="136"/>
      </rPr>
      <t>頁</t>
    </r>
    <r>
      <rPr>
        <sz val="10"/>
        <color theme="1"/>
        <rFont val="Times New Roman"/>
        <family val="1"/>
      </rPr>
      <t xml:space="preserve">
(</t>
    </r>
    <r>
      <rPr>
        <sz val="10"/>
        <color theme="1"/>
        <rFont val="細明體"/>
        <family val="3"/>
        <charset val="136"/>
      </rPr>
      <t>如表格不敷應用，請自行影印。</t>
    </r>
    <r>
      <rPr>
        <sz val="10"/>
        <color theme="1"/>
        <rFont val="Times New Roman"/>
        <family val="1"/>
      </rPr>
      <t xml:space="preserve">) </t>
    </r>
    <phoneticPr fontId="1" type="noConversion"/>
  </si>
  <si>
    <t>幼稚園/幼稚園暨幼兒中心學費支付的支出項目清單</t>
    <phoneticPr fontId="1" type="noConversion"/>
  </si>
  <si>
    <t>學校校監酬金。</t>
  </si>
  <si>
    <t>校舍租金、管理費、差餉及地租。</t>
  </si>
  <si>
    <t>供學校使用作為教學用途的家具及設備。</t>
  </si>
  <si>
    <t>修葺、保養及改善校舍和設備，包括安裝冷氣機、雙層玻璃及抽氣扇、維修合約，以及保持消防、燃氣、電氣裝置及樓宇安全而進行檢查等的費用。</t>
  </si>
  <si>
    <t>水費、電費（包括冷氣費）、電話、傳真機及互聯網的費用。</t>
  </si>
  <si>
    <t>清潔費用，包括清潔合約及提供給學生的清潔用品的費用。</t>
  </si>
  <si>
    <t>教學活動所需的印刷、紙張、教師文具等費用及其他教學所需的消耗用品。</t>
  </si>
  <si>
    <t>(j)</t>
  </si>
  <si>
    <t>郵費及書刊開支。</t>
  </si>
  <si>
    <t>(k)</t>
  </si>
  <si>
    <t>保險費，以及急救工具和消防安全設備開支。</t>
  </si>
  <si>
    <t>(l)</t>
  </si>
  <si>
    <t>核數費或其他因校務而支付的服務費用。</t>
  </si>
  <si>
    <t>(m)</t>
  </si>
  <si>
    <t>因校務而支付的交通費。</t>
  </si>
  <si>
    <t>(n)</t>
  </si>
  <si>
    <t>所有學生均需參加的常規校內及校外學習活動支出(包括生日會、畢業禮、外出活動、旅行及參觀等支出)。</t>
  </si>
  <si>
    <t>(o)</t>
  </si>
  <si>
    <t>營辦學校所需的項目，例如：學生手册、學習進度表、學生學習檔案、畢業證書及學生證件。</t>
  </si>
  <si>
    <t>(p)</t>
  </si>
  <si>
    <t>圖書、參考書籍和教師及學生用的工作紙等教具。</t>
    <phoneticPr fontId="1" type="noConversion"/>
  </si>
  <si>
    <t xml:space="preserve">(e) </t>
  </si>
  <si>
    <t>(a)</t>
    <phoneticPr fontId="1" type="noConversion"/>
  </si>
  <si>
    <r>
      <t>(</t>
    </r>
    <r>
      <rPr>
        <sz val="12"/>
        <color theme="1"/>
        <rFont val="新細明體"/>
        <family val="1"/>
        <charset val="136"/>
      </rPr>
      <t>九龍塘港鐵站</t>
    </r>
    <r>
      <rPr>
        <sz val="12"/>
        <color theme="1"/>
        <rFont val="Times New Roman"/>
        <family val="1"/>
      </rPr>
      <t xml:space="preserve"> E </t>
    </r>
    <r>
      <rPr>
        <sz val="12"/>
        <color theme="1"/>
        <rFont val="新細明體"/>
        <family val="1"/>
        <charset val="136"/>
      </rPr>
      <t>出口）</t>
    </r>
  </si>
  <si>
    <r>
      <rPr>
        <sz val="12"/>
        <color theme="1"/>
        <rFont val="細明體"/>
        <family val="3"/>
        <charset val="136"/>
      </rPr>
      <t>參加者</t>
    </r>
    <r>
      <rPr>
        <sz val="12"/>
        <color theme="1"/>
        <rFont val="新細明體"/>
        <family val="1"/>
        <charset val="136"/>
      </rPr>
      <t>：</t>
    </r>
  </si>
  <si>
    <r>
      <rPr>
        <sz val="12"/>
        <color theme="1"/>
        <rFont val="細明體"/>
        <family val="3"/>
        <charset val="136"/>
      </rPr>
      <t>由於座位有限，每所幼稚園可委派最多兩名代表出席簡介會。</t>
    </r>
  </si>
  <si>
    <r>
      <rPr>
        <sz val="12"/>
        <color theme="1"/>
        <rFont val="細明體"/>
        <family val="3"/>
        <charset val="136"/>
      </rPr>
      <t>語言：</t>
    </r>
  </si>
  <si>
    <r>
      <rPr>
        <sz val="12"/>
        <color theme="1"/>
        <rFont val="細明體"/>
        <family val="3"/>
        <charset val="136"/>
      </rPr>
      <t>粵語</t>
    </r>
  </si>
  <si>
    <r>
      <rPr>
        <sz val="12"/>
        <color theme="1"/>
        <rFont val="新細明體"/>
        <family val="1"/>
        <charset val="136"/>
      </rPr>
      <t>九龍塘沙福道</t>
    </r>
    <r>
      <rPr>
        <sz val="12"/>
        <color theme="1"/>
        <rFont val="Times New Roman"/>
        <family val="1"/>
      </rPr>
      <t xml:space="preserve"> 19 </t>
    </r>
    <r>
      <rPr>
        <sz val="12"/>
        <color theme="1"/>
        <rFont val="新細明體"/>
        <family val="1"/>
        <charset val="136"/>
      </rPr>
      <t>號教育局九龍塘教育服務中心西座四樓
演講廳</t>
    </r>
    <phoneticPr fontId="1" type="noConversion"/>
  </si>
  <si>
    <t xml:space="preserve">(b) </t>
  </si>
  <si>
    <t>元，其中︰</t>
    <phoneticPr fontId="1" type="noConversion"/>
  </si>
  <si>
    <t>(b)</t>
    <phoneticPr fontId="1" type="noConversion"/>
  </si>
  <si>
    <t>(c)</t>
    <phoneticPr fontId="1" type="noConversion"/>
  </si>
  <si>
    <t>(d)</t>
    <phoneticPr fontId="1" type="noConversion"/>
  </si>
  <si>
    <t>(e)</t>
    <phoneticPr fontId="1" type="noConversion"/>
  </si>
  <si>
    <t>(f)</t>
    <phoneticPr fontId="1" type="noConversion"/>
  </si>
  <si>
    <t>(g)</t>
    <phoneticPr fontId="1" type="noConversion"/>
  </si>
  <si>
    <r>
      <rPr>
        <sz val="12"/>
        <color theme="1"/>
        <rFont val="新細明體"/>
        <family val="1"/>
        <charset val="136"/>
      </rPr>
      <t>校舍只完全租予學校使用。</t>
    </r>
  </si>
  <si>
    <t>(2)</t>
    <phoneticPr fontId="1" type="noConversion"/>
  </si>
  <si>
    <t>現附上樓宇平面圖副本一份，一俟簽訂新租約便即提交租約副本一份。</t>
  </si>
  <si>
    <t>(5)</t>
    <phoneticPr fontId="1" type="noConversion"/>
  </si>
  <si>
    <r>
      <rPr>
        <sz val="12"/>
        <color theme="1"/>
        <rFont val="細明體"/>
        <family val="3"/>
        <charset val="136"/>
      </rPr>
      <t>起生效，為期</t>
    </r>
    <phoneticPr fontId="1" type="noConversion"/>
  </si>
  <si>
    <r>
      <rPr>
        <sz val="12"/>
        <color theme="1"/>
        <rFont val="新細明體"/>
        <family val="1"/>
        <charset val="136"/>
      </rPr>
      <t>現有租約將於</t>
    </r>
    <r>
      <rPr>
        <sz val="12"/>
        <color theme="1"/>
        <rFont val="Times New Roman"/>
        <family val="1"/>
      </rPr>
      <t xml:space="preserve">                         </t>
    </r>
    <phoneticPr fontId="1" type="noConversion"/>
  </si>
  <si>
    <r>
      <rPr>
        <sz val="12"/>
        <color theme="1"/>
        <rFont val="細明體"/>
        <family val="3"/>
        <charset val="136"/>
      </rPr>
      <t>屆滿。本人現正與業主洽談續訂租約。建議的最新</t>
    </r>
    <phoneticPr fontId="1" type="noConversion"/>
  </si>
  <si>
    <r>
      <rPr>
        <sz val="12"/>
        <color theme="1"/>
        <rFont val="細明體"/>
        <family val="3"/>
        <charset val="136"/>
      </rPr>
      <t>租金為每月港幣</t>
    </r>
    <r>
      <rPr>
        <sz val="12"/>
        <color theme="1"/>
        <rFont val="Times New Roman"/>
        <family val="1"/>
      </rPr>
      <t xml:space="preserve">    </t>
    </r>
    <r>
      <rPr>
        <sz val="12"/>
        <color theme="1"/>
        <rFont val="細明體"/>
        <family val="3"/>
        <charset val="136"/>
      </rPr>
      <t/>
    </r>
    <phoneticPr fontId="1" type="noConversion"/>
  </si>
  <si>
    <r>
      <rPr>
        <sz val="12"/>
        <color theme="1"/>
        <rFont val="細明體"/>
        <family val="3"/>
        <charset val="136"/>
      </rPr>
      <t>元，於</t>
    </r>
    <r>
      <rPr>
        <sz val="12"/>
        <color theme="1"/>
        <rFont val="Times New Roman"/>
        <family val="1"/>
      </rPr>
      <t xml:space="preserve">    </t>
    </r>
    <r>
      <rPr>
        <sz val="12"/>
        <color theme="1"/>
        <rFont val="細明體"/>
        <family val="3"/>
        <charset val="136"/>
      </rPr>
      <t/>
    </r>
    <phoneticPr fontId="1" type="noConversion"/>
  </si>
  <si>
    <r>
      <rPr>
        <sz val="12"/>
        <color theme="1"/>
        <rFont val="新細明體"/>
        <family val="2"/>
        <charset val="136"/>
      </rPr>
      <t>起生效，為期</t>
    </r>
    <r>
      <rPr>
        <sz val="12"/>
        <color theme="1"/>
        <rFont val="Times New Roman"/>
        <family val="1"/>
      </rPr>
      <t xml:space="preserve">    </t>
    </r>
    <phoneticPr fontId="1" type="noConversion"/>
  </si>
  <si>
    <r>
      <rPr>
        <sz val="12"/>
        <color theme="1"/>
        <rFont val="新細明體"/>
        <family val="2"/>
        <charset val="136"/>
      </rPr>
      <t>年</t>
    </r>
    <r>
      <rPr>
        <sz val="12"/>
        <color theme="1"/>
        <rFont val="Times New Roman"/>
        <family val="1"/>
      </rPr>
      <t>/</t>
    </r>
    <r>
      <rPr>
        <sz val="12"/>
        <color theme="1"/>
        <rFont val="新細明體"/>
        <family val="2"/>
        <charset val="136"/>
      </rPr>
      <t>月。其他建議的條款載列如下︰</t>
    </r>
  </si>
  <si>
    <t>(4)</t>
    <phoneticPr fontId="1" type="noConversion"/>
  </si>
  <si>
    <t>(3)</t>
    <phoneticPr fontId="1" type="noConversion"/>
  </si>
  <si>
    <r>
      <rPr>
        <sz val="12"/>
        <color theme="1"/>
        <rFont val="新細明體"/>
        <family val="1"/>
        <charset val="136"/>
      </rPr>
      <t>由</t>
    </r>
    <r>
      <rPr>
        <sz val="12"/>
        <color theme="1"/>
        <rFont val="Times New Roman"/>
        <family val="1"/>
      </rPr>
      <t xml:space="preserve">    </t>
    </r>
    <phoneticPr fontId="1" type="noConversion"/>
  </si>
  <si>
    <r>
      <rPr>
        <sz val="12"/>
        <color theme="1"/>
        <rFont val="新細明體"/>
        <family val="2"/>
        <charset val="136"/>
      </rPr>
      <t>開始，校舍亦租予</t>
    </r>
    <r>
      <rPr>
        <sz val="12"/>
        <color theme="1"/>
        <rFont val="Times New Roman"/>
        <family val="1"/>
      </rPr>
      <t xml:space="preserve">       </t>
    </r>
    <phoneticPr fontId="1" type="noConversion"/>
  </si>
  <si>
    <r>
      <rPr>
        <sz val="12"/>
        <color theme="1"/>
        <rFont val="細明體"/>
        <family val="3"/>
        <charset val="136"/>
      </rPr>
      <t>使用，</t>
    </r>
    <phoneticPr fontId="1" type="noConversion"/>
  </si>
  <si>
    <r>
      <rPr>
        <sz val="12"/>
        <color theme="1"/>
        <rFont val="新細明體"/>
        <family val="1"/>
        <charset val="136"/>
      </rPr>
      <t>本人乃首次遞交本附表以申請調整學費。隨表附上現有租約連樓宇平面圖，以及最新的差餉及地租通知書副本各一份。</t>
    </r>
    <phoneticPr fontId="1" type="noConversion"/>
  </si>
  <si>
    <r>
      <rPr>
        <sz val="12"/>
        <color theme="1"/>
        <rFont val="新細明體"/>
        <family val="1"/>
        <charset val="136"/>
      </rPr>
      <t>元。</t>
    </r>
  </si>
  <si>
    <t>(1)</t>
    <phoneticPr fontId="1" type="noConversion"/>
  </si>
  <si>
    <r>
      <rPr>
        <b/>
        <sz val="12"/>
        <color theme="1"/>
        <rFont val="新細明體"/>
        <family val="1"/>
        <charset val="136"/>
      </rPr>
      <t>附表</t>
    </r>
    <r>
      <rPr>
        <b/>
        <sz val="12"/>
        <color theme="1"/>
        <rFont val="Times New Roman"/>
        <family val="1"/>
      </rPr>
      <t>5</t>
    </r>
    <phoneticPr fontId="1" type="noConversion"/>
  </si>
  <si>
    <r>
      <t>(</t>
    </r>
    <r>
      <rPr>
        <sz val="12"/>
        <color theme="1"/>
        <rFont val="新細明體"/>
        <family val="1"/>
        <charset val="136"/>
      </rPr>
      <t>頁一，共兩頁</t>
    </r>
    <r>
      <rPr>
        <sz val="12"/>
        <color theme="1"/>
        <rFont val="Times New Roman"/>
        <family val="1"/>
      </rPr>
      <t>)</t>
    </r>
    <phoneticPr fontId="1" type="noConversion"/>
  </si>
  <si>
    <r>
      <rPr>
        <b/>
        <sz val="12"/>
        <color theme="1"/>
        <rFont val="新細明體"/>
        <family val="1"/>
        <charset val="136"/>
      </rPr>
      <t>校舍租金報表</t>
    </r>
    <phoneticPr fontId="1" type="noConversion"/>
  </si>
  <si>
    <r>
      <rPr>
        <sz val="12"/>
        <color theme="1"/>
        <rFont val="細明體"/>
        <family val="3"/>
        <charset val="136"/>
      </rPr>
      <t>校址編號︰</t>
    </r>
    <phoneticPr fontId="1" type="noConversion"/>
  </si>
  <si>
    <r>
      <t xml:space="preserve"> (I) </t>
    </r>
    <r>
      <rPr>
        <b/>
        <sz val="12"/>
        <color theme="1"/>
        <rFont val="細明體"/>
        <family val="3"/>
        <charset val="136"/>
      </rPr>
      <t>學校資料</t>
    </r>
    <r>
      <rPr>
        <b/>
        <sz val="12"/>
        <color theme="1"/>
        <rFont val="Times New Roman"/>
        <family val="1"/>
      </rPr>
      <t>:</t>
    </r>
    <phoneticPr fontId="1" type="noConversion"/>
  </si>
  <si>
    <r>
      <t xml:space="preserve">(II) </t>
    </r>
    <r>
      <rPr>
        <b/>
        <sz val="12"/>
        <color theme="1"/>
        <rFont val="細明體"/>
        <family val="3"/>
        <charset val="136"/>
      </rPr>
      <t>租金詳情</t>
    </r>
    <r>
      <rPr>
        <b/>
        <sz val="12"/>
        <color theme="1"/>
        <rFont val="Times New Roman"/>
        <family val="1"/>
      </rPr>
      <t>:</t>
    </r>
    <phoneticPr fontId="1" type="noConversion"/>
  </si>
  <si>
    <r>
      <t>(</t>
    </r>
    <r>
      <rPr>
        <sz val="12"/>
        <color theme="1"/>
        <rFont val="新細明體"/>
        <family val="1"/>
        <charset val="136"/>
      </rPr>
      <t>頁二，共兩頁</t>
    </r>
    <r>
      <rPr>
        <sz val="12"/>
        <color theme="1"/>
        <rFont val="Times New Roman"/>
        <family val="1"/>
      </rPr>
      <t>)</t>
    </r>
    <r>
      <rPr>
        <sz val="12"/>
        <color theme="1"/>
        <rFont val="新細明體"/>
        <family val="1"/>
        <charset val="136"/>
      </rPr>
      <t/>
    </r>
    <phoneticPr fontId="1" type="noConversion"/>
  </si>
  <si>
    <r>
      <rPr>
        <sz val="12"/>
        <color theme="1"/>
        <rFont val="新細明體"/>
        <family val="1"/>
        <charset val="136"/>
      </rPr>
      <t>本人上次遞交本附表的日期為</t>
    </r>
    <r>
      <rPr>
        <sz val="12"/>
        <color theme="1"/>
        <rFont val="Times New Roman"/>
        <family val="1"/>
      </rPr>
      <t xml:space="preserve">      
</t>
    </r>
    <phoneticPr fontId="1" type="noConversion"/>
  </si>
  <si>
    <r>
      <rPr>
        <sz val="12"/>
        <color theme="1"/>
        <rFont val="細明體"/>
        <family val="3"/>
        <charset val="136"/>
      </rPr>
      <t>。本租賃的總面積與上次提交的</t>
    </r>
    <r>
      <rPr>
        <sz val="12"/>
        <color theme="1"/>
        <rFont val="Times New Roman"/>
        <family val="1"/>
      </rPr>
      <t/>
    </r>
    <phoneticPr fontId="1" type="noConversion"/>
  </si>
  <si>
    <r>
      <t>*</t>
    </r>
    <r>
      <rPr>
        <sz val="9.5"/>
        <rFont val="細明體"/>
        <family val="3"/>
        <charset val="136"/>
      </rPr>
      <t>請刪去不適用者</t>
    </r>
    <phoneticPr fontId="35" type="noConversion"/>
  </si>
  <si>
    <r>
      <rPr>
        <b/>
        <sz val="13"/>
        <color theme="1"/>
        <rFont val="新細明體"/>
        <family val="1"/>
        <charset val="136"/>
      </rPr>
      <t>茲證明上述資料正確無誤。</t>
    </r>
  </si>
  <si>
    <r>
      <rPr>
        <sz val="12"/>
        <color theme="1"/>
        <rFont val="新細明體"/>
        <family val="1"/>
        <charset val="136"/>
      </rPr>
      <t>校監簽署︰</t>
    </r>
  </si>
  <si>
    <r>
      <rPr>
        <sz val="12"/>
        <color theme="1"/>
        <rFont val="新細明體"/>
        <family val="1"/>
        <charset val="136"/>
      </rPr>
      <t>校監姓名︰</t>
    </r>
  </si>
  <si>
    <r>
      <rPr>
        <sz val="12"/>
        <color theme="1"/>
        <rFont val="新細明體"/>
        <family val="1"/>
        <charset val="136"/>
      </rPr>
      <t>日期︰</t>
    </r>
  </si>
  <si>
    <r>
      <t>*</t>
    </r>
    <r>
      <rPr>
        <sz val="12"/>
        <color theme="1"/>
        <rFont val="細明體"/>
        <family val="3"/>
        <charset val="136"/>
      </rPr>
      <t>免租期由</t>
    </r>
  </si>
  <si>
    <r>
      <t>(</t>
    </r>
    <r>
      <rPr>
        <sz val="12"/>
        <color theme="1"/>
        <rFont val="細明體"/>
        <family val="3"/>
        <charset val="136"/>
      </rPr>
      <t>年</t>
    </r>
    <r>
      <rPr>
        <sz val="12"/>
        <color theme="1"/>
        <rFont val="Times New Roman"/>
        <family val="1"/>
      </rPr>
      <t>)</t>
    </r>
    <phoneticPr fontId="1" type="noConversion"/>
  </si>
  <si>
    <r>
      <rPr>
        <sz val="12"/>
        <color theme="1"/>
        <rFont val="細明體"/>
        <family val="3"/>
        <charset val="136"/>
      </rPr>
      <t>每月租金為</t>
    </r>
    <r>
      <rPr>
        <sz val="12"/>
        <color theme="1"/>
        <rFont val="Times New Roman"/>
        <family val="1"/>
      </rPr>
      <t/>
    </r>
    <phoneticPr fontId="1" type="noConversion"/>
  </si>
  <si>
    <t>(日) 至</t>
  </si>
  <si>
    <r>
      <t>(</t>
    </r>
    <r>
      <rPr>
        <sz val="12"/>
        <color theme="1"/>
        <rFont val="細明體"/>
        <family val="3"/>
        <charset val="136"/>
      </rPr>
      <t>月</t>
    </r>
    <r>
      <rPr>
        <sz val="12"/>
        <color theme="1"/>
        <rFont val="Times New Roman"/>
        <family val="1"/>
      </rPr>
      <t>)</t>
    </r>
    <phoneticPr fontId="1" type="noConversion"/>
  </si>
  <si>
    <t>(日)</t>
    <phoneticPr fontId="1" type="noConversion"/>
  </si>
  <si>
    <t>元</t>
    <phoneticPr fontId="1" type="noConversion"/>
  </si>
  <si>
    <r>
      <rPr>
        <sz val="9.5"/>
        <rFont val="細明體"/>
        <family val="3"/>
        <charset val="136"/>
      </rPr>
      <t>請在適當方格內加上</t>
    </r>
    <r>
      <rPr>
        <sz val="9.5"/>
        <rFont val="Wingdings"/>
        <charset val="2"/>
      </rPr>
      <t xml:space="preserve">ü </t>
    </r>
    <r>
      <rPr>
        <sz val="9.5"/>
        <rFont val="細明體"/>
        <family val="3"/>
        <charset val="136"/>
      </rPr>
      <t>號</t>
    </r>
    <phoneticPr fontId="1" type="noConversion"/>
  </si>
  <si>
    <r>
      <rPr>
        <b/>
        <sz val="12"/>
        <color theme="1"/>
        <rFont val="新細明體"/>
        <family val="1"/>
        <charset val="136"/>
      </rPr>
      <t>附表</t>
    </r>
    <r>
      <rPr>
        <b/>
        <sz val="12"/>
        <color theme="1"/>
        <rFont val="Times New Roman"/>
        <family val="1"/>
      </rPr>
      <t>4D</t>
    </r>
    <phoneticPr fontId="1" type="noConversion"/>
  </si>
  <si>
    <r>
      <rPr>
        <b/>
        <sz val="12"/>
        <color theme="1"/>
        <rFont val="新細明體"/>
        <family val="1"/>
        <charset val="136"/>
      </rPr>
      <t>附表</t>
    </r>
    <r>
      <rPr>
        <b/>
        <sz val="12"/>
        <color theme="1"/>
        <rFont val="Times New Roman"/>
        <family val="1"/>
      </rPr>
      <t xml:space="preserve">4B(II)  </t>
    </r>
    <r>
      <rPr>
        <b/>
        <sz val="12"/>
        <color theme="1"/>
        <rFont val="新細明體"/>
        <family val="1"/>
        <charset val="136"/>
      </rPr>
      <t>其他營辦開支報表</t>
    </r>
    <phoneticPr fontId="1" type="noConversion"/>
  </si>
  <si>
    <r>
      <rPr>
        <b/>
        <sz val="12"/>
        <color theme="1"/>
        <rFont val="新細明體"/>
        <family val="1"/>
        <charset val="136"/>
      </rPr>
      <t>附表</t>
    </r>
    <r>
      <rPr>
        <b/>
        <sz val="12"/>
        <color theme="1"/>
        <rFont val="Times New Roman"/>
        <family val="1"/>
      </rPr>
      <t xml:space="preserve">4A(II)  </t>
    </r>
    <r>
      <rPr>
        <b/>
        <sz val="12"/>
        <color theme="1"/>
        <rFont val="新細明體"/>
        <family val="1"/>
        <charset val="136"/>
      </rPr>
      <t>收支報表</t>
    </r>
    <phoneticPr fontId="1" type="noConversion"/>
  </si>
  <si>
    <r>
      <rPr>
        <b/>
        <sz val="12"/>
        <color theme="1"/>
        <rFont val="新細明體"/>
        <family val="1"/>
        <charset val="136"/>
      </rPr>
      <t>附表</t>
    </r>
    <r>
      <rPr>
        <b/>
        <sz val="12"/>
        <color theme="1"/>
        <rFont val="Times New Roman"/>
        <family val="1"/>
      </rPr>
      <t>1B (</t>
    </r>
    <r>
      <rPr>
        <b/>
        <sz val="12"/>
        <color theme="1"/>
        <rFont val="新細明體"/>
        <family val="1"/>
        <charset val="136"/>
      </rPr>
      <t>頁二，共兩頁</t>
    </r>
    <r>
      <rPr>
        <b/>
        <sz val="12"/>
        <color theme="1"/>
        <rFont val="Times New Roman"/>
        <family val="1"/>
      </rPr>
      <t>)</t>
    </r>
    <phoneticPr fontId="1" type="noConversion"/>
  </si>
  <si>
    <r>
      <rPr>
        <b/>
        <sz val="12"/>
        <color theme="1"/>
        <rFont val="新細明體"/>
        <family val="1"/>
        <charset val="136"/>
      </rPr>
      <t>學費、班級及學生人數的資料</t>
    </r>
    <r>
      <rPr>
        <b/>
        <sz val="12"/>
        <color theme="1"/>
        <rFont val="Times New Roman"/>
        <family val="1"/>
      </rPr>
      <t xml:space="preserve"> (</t>
    </r>
    <r>
      <rPr>
        <b/>
        <sz val="12"/>
        <color theme="1"/>
        <rFont val="新細明體"/>
        <family val="1"/>
        <charset val="136"/>
      </rPr>
      <t>幼稚園部分</t>
    </r>
    <r>
      <rPr>
        <b/>
        <sz val="12"/>
        <color theme="1"/>
        <rFont val="Times New Roman"/>
        <family val="1"/>
      </rPr>
      <t>)</t>
    </r>
  </si>
  <si>
    <r>
      <rPr>
        <sz val="11"/>
        <color theme="1"/>
        <rFont val="新細明體"/>
        <family val="1"/>
        <charset val="136"/>
      </rPr>
      <t>校長姓名：</t>
    </r>
    <phoneticPr fontId="1" type="noConversion"/>
  </si>
  <si>
    <r>
      <rPr>
        <sz val="11"/>
        <color theme="1"/>
        <rFont val="新細明體"/>
        <family val="1"/>
        <charset val="136"/>
      </rPr>
      <t>幼兒教育證書</t>
    </r>
    <r>
      <rPr>
        <sz val="11"/>
        <color theme="1"/>
        <rFont val="Times New Roman"/>
        <family val="1"/>
      </rPr>
      <t xml:space="preserve">             :     </t>
    </r>
    <phoneticPr fontId="1" type="noConversion"/>
  </si>
  <si>
    <r>
      <t>(</t>
    </r>
    <r>
      <rPr>
        <sz val="11"/>
        <color theme="1"/>
        <rFont val="細明體"/>
        <family val="3"/>
        <charset val="136"/>
      </rPr>
      <t>獲取日期</t>
    </r>
    <r>
      <rPr>
        <sz val="11"/>
        <color theme="1"/>
        <rFont val="Times New Roman"/>
        <family val="1"/>
      </rPr>
      <t xml:space="preserve">) </t>
    </r>
    <phoneticPr fontId="1" type="noConversion"/>
  </si>
  <si>
    <r>
      <rPr>
        <sz val="11"/>
        <color theme="1"/>
        <rFont val="新細明體"/>
        <family val="2"/>
        <charset val="136"/>
      </rPr>
      <t>檢定教員註冊編號：</t>
    </r>
  </si>
  <si>
    <r>
      <rPr>
        <sz val="11"/>
        <color theme="1"/>
        <rFont val="新細明體"/>
        <family val="2"/>
        <charset val="136"/>
      </rPr>
      <t>年及</t>
    </r>
    <phoneticPr fontId="1" type="noConversion"/>
  </si>
  <si>
    <r>
      <rPr>
        <b/>
        <sz val="12"/>
        <color theme="1"/>
        <rFont val="新細明體"/>
        <family val="1"/>
        <charset val="136"/>
      </rPr>
      <t>附表</t>
    </r>
    <r>
      <rPr>
        <b/>
        <sz val="12"/>
        <color theme="1"/>
        <rFont val="Times New Roman"/>
        <family val="1"/>
      </rPr>
      <t xml:space="preserve">4A(I)  </t>
    </r>
    <r>
      <rPr>
        <b/>
        <sz val="12"/>
        <color theme="1"/>
        <rFont val="新細明體"/>
        <family val="1"/>
        <charset val="136"/>
      </rPr>
      <t>收支報表</t>
    </r>
    <phoneticPr fontId="1" type="noConversion"/>
  </si>
  <si>
    <r>
      <rPr>
        <b/>
        <sz val="11"/>
        <color theme="1"/>
        <rFont val="新細明體"/>
        <family val="1"/>
        <charset val="136"/>
      </rPr>
      <t>附表</t>
    </r>
    <r>
      <rPr>
        <b/>
        <sz val="11"/>
        <color theme="1"/>
        <rFont val="Times New Roman"/>
        <family val="1"/>
      </rPr>
      <t>2A</t>
    </r>
    <phoneticPr fontId="1" type="noConversion"/>
  </si>
  <si>
    <r>
      <rPr>
        <b/>
        <sz val="12"/>
        <color theme="1"/>
        <rFont val="新細明體"/>
        <family val="1"/>
        <charset val="136"/>
      </rPr>
      <t>附表</t>
    </r>
    <r>
      <rPr>
        <b/>
        <sz val="12"/>
        <color theme="1"/>
        <rFont val="Times New Roman"/>
        <family val="1"/>
      </rPr>
      <t xml:space="preserve">4B(I)  </t>
    </r>
    <r>
      <rPr>
        <b/>
        <sz val="12"/>
        <color theme="1"/>
        <rFont val="新細明體"/>
        <family val="1"/>
        <charset val="136"/>
      </rPr>
      <t>其他營辦開支報表</t>
    </r>
    <phoneticPr fontId="1" type="noConversion"/>
  </si>
  <si>
    <r>
      <rPr>
        <b/>
        <sz val="12"/>
        <color theme="1"/>
        <rFont val="新細明體"/>
        <family val="1"/>
        <charset val="136"/>
      </rPr>
      <t>固定資產報表</t>
    </r>
    <r>
      <rPr>
        <b/>
        <i/>
        <sz val="12"/>
        <color theme="1"/>
        <rFont val="Times New Roman"/>
        <family val="1"/>
      </rPr>
      <t>(</t>
    </r>
    <r>
      <rPr>
        <b/>
        <i/>
        <sz val="12"/>
        <color theme="1"/>
        <rFont val="新細明體"/>
        <family val="1"/>
        <charset val="136"/>
      </rPr>
      <t>註</t>
    </r>
    <r>
      <rPr>
        <b/>
        <i/>
        <sz val="12"/>
        <color theme="1"/>
        <rFont val="Times New Roman"/>
        <family val="1"/>
      </rPr>
      <t>1)</t>
    </r>
    <phoneticPr fontId="1" type="noConversion"/>
  </si>
  <si>
    <t>4A(I)</t>
  </si>
  <si>
    <t>4B(I)</t>
  </si>
  <si>
    <t>4A(II)</t>
  </si>
  <si>
    <t>4B(II)</t>
  </si>
  <si>
    <t>ü</t>
  </si>
  <si>
    <r>
      <rPr>
        <b/>
        <sz val="11"/>
        <color theme="1"/>
        <rFont val="新細明體"/>
        <family val="1"/>
        <charset val="136"/>
      </rPr>
      <t>幼稚園</t>
    </r>
    <r>
      <rPr>
        <b/>
        <sz val="11"/>
        <color theme="1"/>
        <rFont val="Times New Roman"/>
        <family val="1"/>
      </rPr>
      <t>/</t>
    </r>
    <r>
      <rPr>
        <b/>
        <sz val="11"/>
        <color theme="1"/>
        <rFont val="新細明體"/>
        <family val="1"/>
        <charset val="136"/>
      </rPr>
      <t>幼稚園暨幼兒中心</t>
    </r>
  </si>
  <si>
    <r>
      <rPr>
        <b/>
        <sz val="11"/>
        <color theme="1"/>
        <rFont val="新細明體"/>
        <family val="1"/>
        <charset val="136"/>
      </rPr>
      <t>附表編號</t>
    </r>
  </si>
  <si>
    <r>
      <t xml:space="preserve">i. </t>
    </r>
    <r>
      <rPr>
        <b/>
        <sz val="11"/>
        <color theme="1"/>
        <rFont val="新細明體"/>
        <family val="1"/>
        <charset val="136"/>
      </rPr>
      <t>只開辦本地課程班級</t>
    </r>
  </si>
  <si>
    <r>
      <t xml:space="preserve">(b) </t>
    </r>
    <r>
      <rPr>
        <sz val="11"/>
        <color theme="1"/>
        <rFont val="新細明體"/>
        <family val="1"/>
        <charset val="136"/>
      </rPr>
      <t>申請調減或凍結學費</t>
    </r>
  </si>
  <si>
    <r>
      <t xml:space="preserve">ii. </t>
    </r>
    <r>
      <rPr>
        <b/>
        <sz val="11"/>
        <color theme="1"/>
        <rFont val="新細明體"/>
        <family val="1"/>
        <charset val="136"/>
      </rPr>
      <t>同時開辦本地及非本地課程班級</t>
    </r>
  </si>
  <si>
    <r>
      <t xml:space="preserve">* </t>
    </r>
    <r>
      <rPr>
        <sz val="11"/>
        <color theme="1"/>
        <rFont val="新細明體"/>
        <family val="1"/>
        <charset val="136"/>
      </rPr>
      <t>如適用</t>
    </r>
    <phoneticPr fontId="1" type="noConversion"/>
  </si>
  <si>
    <r>
      <rPr>
        <sz val="11"/>
        <color theme="1"/>
        <rFont val="新細明體"/>
        <family val="1"/>
        <charset val="136"/>
      </rPr>
      <t>請隨申請交回所有附表及相關文件，並在不適用的附表上註明「不適用」。</t>
    </r>
  </si>
  <si>
    <r>
      <t>ü</t>
    </r>
    <r>
      <rPr>
        <sz val="11"/>
        <color theme="1"/>
        <rFont val="Times New Roman"/>
        <family val="1"/>
      </rPr>
      <t>*</t>
    </r>
    <phoneticPr fontId="1" type="noConversion"/>
  </si>
  <si>
    <r>
      <t>ü</t>
    </r>
    <r>
      <rPr>
        <sz val="11"/>
        <color theme="1"/>
        <rFont val="Times New Roman"/>
        <family val="1"/>
      </rPr>
      <t>#</t>
    </r>
    <phoneticPr fontId="1" type="noConversion"/>
  </si>
  <si>
    <r>
      <t xml:space="preserve">(a) </t>
    </r>
    <r>
      <rPr>
        <sz val="11"/>
        <color theme="1"/>
        <rFont val="新細明體"/>
        <family val="1"/>
        <charset val="136"/>
      </rPr>
      <t xml:space="preserve">申請調升任何一個級別
</t>
    </r>
    <r>
      <rPr>
        <sz val="11"/>
        <color theme="1"/>
        <rFont val="Times New Roman"/>
        <family val="1"/>
      </rPr>
      <t xml:space="preserve">      </t>
    </r>
    <r>
      <rPr>
        <sz val="11"/>
        <color theme="1"/>
        <rFont val="新細明體"/>
        <family val="1"/>
        <charset val="136"/>
      </rPr>
      <t>的學費</t>
    </r>
    <phoneticPr fontId="1" type="noConversion"/>
  </si>
  <si>
    <r>
      <rPr>
        <b/>
        <sz val="11"/>
        <color theme="1"/>
        <rFont val="新細明體"/>
        <family val="1"/>
        <charset val="136"/>
      </rPr>
      <t xml:space="preserve">學年或財政年度實際總額
</t>
    </r>
    <r>
      <rPr>
        <sz val="11"/>
        <color theme="1"/>
        <rFont val="Times New Roman"/>
        <family val="1"/>
      </rPr>
      <t>(</t>
    </r>
    <r>
      <rPr>
        <sz val="11"/>
        <color theme="1"/>
        <rFont val="新細明體"/>
        <family val="1"/>
        <charset val="136"/>
      </rPr>
      <t>須與經審核的周年帳
所列數額相符</t>
    </r>
    <r>
      <rPr>
        <sz val="11"/>
        <color theme="1"/>
        <rFont val="Times New Roman"/>
        <family val="1"/>
      </rPr>
      <t>)</t>
    </r>
    <phoneticPr fontId="1" type="noConversion"/>
  </si>
  <si>
    <r>
      <rPr>
        <b/>
        <u/>
        <sz val="12"/>
        <color theme="1"/>
        <rFont val="新細明體"/>
        <family val="1"/>
        <charset val="136"/>
      </rPr>
      <t>附錄</t>
    </r>
    <r>
      <rPr>
        <b/>
        <u/>
        <sz val="12"/>
        <color theme="1"/>
        <rFont val="Times New Roman"/>
        <family val="1"/>
      </rPr>
      <t>4</t>
    </r>
    <phoneticPr fontId="1" type="noConversion"/>
  </si>
  <si>
    <r>
      <rPr>
        <b/>
        <u/>
        <sz val="12"/>
        <color theme="1"/>
        <rFont val="新細明體"/>
        <family val="1"/>
        <charset val="136"/>
      </rPr>
      <t>附錄</t>
    </r>
    <r>
      <rPr>
        <b/>
        <u/>
        <sz val="12"/>
        <color theme="1"/>
        <rFont val="Times New Roman"/>
        <family val="1"/>
      </rPr>
      <t>2</t>
    </r>
    <phoneticPr fontId="1" type="noConversion"/>
  </si>
  <si>
    <t>供有開辦全日班的學校填寫</t>
    <phoneticPr fontId="1" type="noConversion"/>
  </si>
  <si>
    <r>
      <rPr>
        <b/>
        <sz val="12"/>
        <color theme="1"/>
        <rFont val="新細明體"/>
        <family val="1"/>
        <charset val="136"/>
      </rPr>
      <t>附表</t>
    </r>
    <r>
      <rPr>
        <b/>
        <sz val="12"/>
        <color theme="1"/>
        <rFont val="Times New Roman"/>
        <family val="1"/>
      </rPr>
      <t xml:space="preserve"> 1C</t>
    </r>
    <phoneticPr fontId="1" type="noConversion"/>
  </si>
  <si>
    <r>
      <rPr>
        <b/>
        <sz val="12"/>
        <color theme="1"/>
        <rFont val="新細明體"/>
        <family val="1"/>
        <charset val="136"/>
      </rPr>
      <t>全日班膳食費的資料</t>
    </r>
    <r>
      <rPr>
        <b/>
        <sz val="12"/>
        <color theme="1"/>
        <rFont val="Times New Roman"/>
        <family val="1"/>
      </rPr>
      <t xml:space="preserve"> </t>
    </r>
    <r>
      <rPr>
        <b/>
        <i/>
        <sz val="12"/>
        <color theme="1"/>
        <rFont val="Times New Roman"/>
        <family val="1"/>
      </rPr>
      <t>(</t>
    </r>
    <r>
      <rPr>
        <b/>
        <i/>
        <sz val="12"/>
        <color theme="1"/>
        <rFont val="新細明體"/>
        <family val="1"/>
        <charset val="136"/>
      </rPr>
      <t>註</t>
    </r>
    <r>
      <rPr>
        <b/>
        <i/>
        <sz val="12"/>
        <color theme="1"/>
        <rFont val="Times New Roman"/>
        <family val="1"/>
      </rPr>
      <t>1)</t>
    </r>
    <phoneticPr fontId="1" type="noConversion"/>
  </si>
  <si>
    <r>
      <rPr>
        <b/>
        <u/>
        <sz val="12"/>
        <color theme="1"/>
        <rFont val="新細明體"/>
        <family val="1"/>
        <charset val="136"/>
        <scheme val="minor"/>
      </rPr>
      <t>註</t>
    </r>
    <r>
      <rPr>
        <b/>
        <sz val="12"/>
        <color theme="1"/>
        <rFont val="新細明體"/>
        <family val="1"/>
        <charset val="136"/>
        <scheme val="minor"/>
      </rPr>
      <t>︰</t>
    </r>
    <phoneticPr fontId="1" type="noConversion"/>
  </si>
  <si>
    <r>
      <rPr>
        <b/>
        <u/>
        <sz val="11"/>
        <color theme="1"/>
        <rFont val="新細明體"/>
        <family val="1"/>
        <charset val="136"/>
      </rPr>
      <t>註</t>
    </r>
    <r>
      <rPr>
        <b/>
        <sz val="11"/>
        <color theme="1"/>
        <rFont val="Times New Roman"/>
        <family val="1"/>
      </rPr>
      <t>:</t>
    </r>
    <phoneticPr fontId="1" type="noConversion"/>
  </si>
  <si>
    <r>
      <rPr>
        <b/>
        <u/>
        <sz val="11"/>
        <color theme="1"/>
        <rFont val="新細明體"/>
        <family val="1"/>
        <charset val="136"/>
      </rPr>
      <t>註</t>
    </r>
    <r>
      <rPr>
        <b/>
        <sz val="11"/>
        <color theme="1"/>
        <rFont val="新細明體"/>
        <family val="1"/>
        <charset val="136"/>
      </rPr>
      <t>︰</t>
    </r>
    <phoneticPr fontId="1" type="noConversion"/>
  </si>
  <si>
    <r>
      <rPr>
        <b/>
        <u/>
        <sz val="11"/>
        <color theme="1"/>
        <rFont val="新細明體"/>
        <family val="1"/>
        <charset val="136"/>
      </rPr>
      <t>註</t>
    </r>
    <r>
      <rPr>
        <b/>
        <sz val="11"/>
        <color theme="1"/>
        <rFont val="新細明體"/>
        <family val="1"/>
        <charset val="136"/>
      </rPr>
      <t>︰教育局保留權利採用差餉物業估價署評估的租值以計算學費。</t>
    </r>
    <phoneticPr fontId="1" type="noConversion"/>
  </si>
  <si>
    <r>
      <t xml:space="preserve">12.  </t>
    </r>
    <r>
      <rPr>
        <sz val="11"/>
        <color theme="1"/>
        <rFont val="細明體"/>
        <family val="3"/>
        <charset val="136"/>
      </rPr>
      <t xml:space="preserve">學生手冊、學習進度表、畢業
</t>
    </r>
    <r>
      <rPr>
        <sz val="11"/>
        <color theme="1"/>
        <rFont val="Times New Roman"/>
        <family val="1"/>
      </rPr>
      <t xml:space="preserve">       </t>
    </r>
    <r>
      <rPr>
        <sz val="11"/>
        <color theme="1"/>
        <rFont val="細明體"/>
        <family val="3"/>
        <charset val="136"/>
      </rPr>
      <t>證書及學生證件</t>
    </r>
    <phoneticPr fontId="1" type="noConversion"/>
  </si>
  <si>
    <r>
      <t xml:space="preserve">11.  </t>
    </r>
    <r>
      <rPr>
        <sz val="11"/>
        <color theme="1"/>
        <rFont val="細明體"/>
        <family val="3"/>
        <charset val="136"/>
      </rPr>
      <t xml:space="preserve">所有學生均需參加的常規學習
</t>
    </r>
    <r>
      <rPr>
        <sz val="11"/>
        <color theme="1"/>
        <rFont val="Times New Roman"/>
        <family val="1"/>
      </rPr>
      <t xml:space="preserve">       </t>
    </r>
    <r>
      <rPr>
        <sz val="11"/>
        <color theme="1"/>
        <rFont val="細明體"/>
        <family val="3"/>
        <charset val="136"/>
      </rPr>
      <t>活動支出</t>
    </r>
    <phoneticPr fontId="1" type="noConversion"/>
  </si>
  <si>
    <r>
      <t xml:space="preserve">9.   </t>
    </r>
    <r>
      <rPr>
        <sz val="11"/>
        <color theme="1"/>
        <rFont val="細明體"/>
        <family val="3"/>
        <charset val="136"/>
      </rPr>
      <t>核數費</t>
    </r>
    <phoneticPr fontId="1" type="noConversion"/>
  </si>
  <si>
    <r>
      <t xml:space="preserve">8.   </t>
    </r>
    <r>
      <rPr>
        <sz val="11"/>
        <color theme="1"/>
        <rFont val="細明體"/>
        <family val="3"/>
        <charset val="136"/>
      </rPr>
      <t>急救及消防安全設備</t>
    </r>
    <phoneticPr fontId="1" type="noConversion"/>
  </si>
  <si>
    <r>
      <t xml:space="preserve">7.   </t>
    </r>
    <r>
      <rPr>
        <sz val="11"/>
        <color theme="1"/>
        <rFont val="新細明體"/>
        <family val="1"/>
        <charset val="136"/>
      </rPr>
      <t>保險費</t>
    </r>
    <phoneticPr fontId="1" type="noConversion"/>
  </si>
  <si>
    <r>
      <t xml:space="preserve">6.   </t>
    </r>
    <r>
      <rPr>
        <sz val="11"/>
        <color theme="1"/>
        <rFont val="新細明體"/>
        <family val="1"/>
        <charset val="136"/>
      </rPr>
      <t>學校的書刊開支</t>
    </r>
    <phoneticPr fontId="1" type="noConversion"/>
  </si>
  <si>
    <r>
      <t xml:space="preserve">4.   </t>
    </r>
    <r>
      <rPr>
        <sz val="11"/>
        <color theme="1"/>
        <rFont val="新細明體"/>
        <family val="1"/>
        <charset val="136"/>
      </rPr>
      <t>教學消耗品</t>
    </r>
    <phoneticPr fontId="1" type="noConversion"/>
  </si>
  <si>
    <r>
      <t xml:space="preserve">5.   </t>
    </r>
    <r>
      <rPr>
        <sz val="11"/>
        <color theme="1"/>
        <rFont val="新細明體"/>
        <family val="1"/>
        <charset val="136"/>
      </rPr>
      <t>郵費</t>
    </r>
    <phoneticPr fontId="1" type="noConversion"/>
  </si>
  <si>
    <r>
      <t xml:space="preserve">1.   </t>
    </r>
    <r>
      <rPr>
        <sz val="11"/>
        <color theme="1"/>
        <rFont val="新細明體"/>
        <family val="1"/>
        <charset val="136"/>
      </rPr>
      <t>電話、傳真機及互聯網服務費用</t>
    </r>
    <phoneticPr fontId="1" type="noConversion"/>
  </si>
  <si>
    <r>
      <t xml:space="preserve">2.   </t>
    </r>
    <r>
      <rPr>
        <sz val="11"/>
        <color theme="1"/>
        <rFont val="新細明體"/>
        <family val="1"/>
        <charset val="136"/>
      </rPr>
      <t>清潔費</t>
    </r>
    <phoneticPr fontId="1" type="noConversion"/>
  </si>
  <si>
    <r>
      <t xml:space="preserve">3.   </t>
    </r>
    <r>
      <rPr>
        <sz val="11"/>
        <color theme="1"/>
        <rFont val="新細明體"/>
        <family val="1"/>
        <charset val="136"/>
      </rPr>
      <t>印刷及文具</t>
    </r>
    <phoneticPr fontId="1" type="noConversion"/>
  </si>
  <si>
    <r>
      <t xml:space="preserve">10.  </t>
    </r>
    <r>
      <rPr>
        <sz val="11"/>
        <color theme="1"/>
        <rFont val="細明體"/>
        <family val="3"/>
        <charset val="136"/>
      </rPr>
      <t>用於校務的交通費</t>
    </r>
    <phoneticPr fontId="1" type="noConversion"/>
  </si>
  <si>
    <r>
      <rPr>
        <b/>
        <sz val="12"/>
        <color theme="1"/>
        <rFont val="新細明體"/>
        <family val="1"/>
        <charset val="136"/>
      </rPr>
      <t>附表</t>
    </r>
    <r>
      <rPr>
        <b/>
        <sz val="12"/>
        <color theme="1"/>
        <rFont val="Times New Roman"/>
        <family val="1"/>
      </rPr>
      <t>2B</t>
    </r>
    <phoneticPr fontId="1" type="noConversion"/>
  </si>
  <si>
    <r>
      <rPr>
        <b/>
        <sz val="12"/>
        <color theme="1"/>
        <rFont val="新細明體"/>
        <family val="1"/>
        <charset val="136"/>
      </rPr>
      <t>教學人員</t>
    </r>
    <r>
      <rPr>
        <b/>
        <sz val="12"/>
        <color theme="1"/>
        <rFont val="Times New Roman"/>
        <family val="1"/>
      </rPr>
      <t>/</t>
    </r>
    <r>
      <rPr>
        <b/>
        <sz val="12"/>
        <color theme="1"/>
        <rFont val="新細明體"/>
        <family val="1"/>
        <charset val="136"/>
      </rPr>
      <t>幼兒工作員的資料</t>
    </r>
    <r>
      <rPr>
        <b/>
        <sz val="12"/>
        <color theme="1"/>
        <rFont val="Times New Roman"/>
        <family val="1"/>
      </rPr>
      <t>(</t>
    </r>
    <r>
      <rPr>
        <b/>
        <sz val="12"/>
        <color theme="1"/>
        <rFont val="新細明體"/>
        <family val="1"/>
        <charset val="136"/>
      </rPr>
      <t>校長除外</t>
    </r>
    <r>
      <rPr>
        <b/>
        <sz val="12"/>
        <color theme="1"/>
        <rFont val="Times New Roman"/>
        <family val="1"/>
      </rPr>
      <t>)</t>
    </r>
    <phoneticPr fontId="1" type="noConversion"/>
  </si>
  <si>
    <r>
      <rPr>
        <sz val="10"/>
        <color theme="1"/>
        <rFont val="細明體"/>
        <family val="3"/>
        <charset val="136"/>
      </rPr>
      <t>請註明</t>
    </r>
    <r>
      <rPr>
        <sz val="10"/>
        <color theme="1"/>
        <rFont val="Times New Roman"/>
        <family val="1"/>
      </rPr>
      <t>(1)/(2)</t>
    </r>
    <phoneticPr fontId="1" type="noConversion"/>
  </si>
  <si>
    <r>
      <rPr>
        <b/>
        <u/>
        <sz val="11"/>
        <color theme="1"/>
        <rFont val="新細明體"/>
        <family val="1"/>
        <charset val="136"/>
      </rPr>
      <t>重要事項</t>
    </r>
    <r>
      <rPr>
        <b/>
        <sz val="11"/>
        <color theme="1"/>
        <rFont val="新細明體"/>
        <family val="1"/>
        <charset val="136"/>
      </rPr>
      <t>：</t>
    </r>
    <phoneticPr fontId="1" type="noConversion"/>
  </si>
  <si>
    <t xml:space="preserve">實際開辦的
班級數目
</t>
    <phoneticPr fontId="1" type="noConversion"/>
  </si>
  <si>
    <t xml:space="preserve">實際學生
總人數
</t>
    <phoneticPr fontId="1" type="noConversion"/>
  </si>
  <si>
    <t xml:space="preserve">預計開辦的
班級數目
</t>
    <phoneticPr fontId="1" type="noConversion"/>
  </si>
  <si>
    <r>
      <rPr>
        <sz val="10"/>
        <color theme="1"/>
        <rFont val="細明體"/>
        <family val="3"/>
        <charset val="136"/>
      </rPr>
      <t xml:space="preserve">預計
學生總人數
</t>
    </r>
    <r>
      <rPr>
        <i/>
        <sz val="10"/>
        <color theme="1"/>
        <rFont val="Times New Roman"/>
        <family val="1"/>
      </rPr>
      <t/>
    </r>
    <phoneticPr fontId="1" type="noConversion"/>
  </si>
  <si>
    <r>
      <t xml:space="preserve"> </t>
    </r>
    <r>
      <rPr>
        <b/>
        <sz val="12"/>
        <color theme="1"/>
        <rFont val="細明體"/>
        <family val="3"/>
        <charset val="136"/>
      </rPr>
      <t>元</t>
    </r>
    <phoneticPr fontId="1" type="noConversion"/>
  </si>
  <si>
    <r>
      <rPr>
        <sz val="10"/>
        <color theme="1"/>
        <rFont val="細明體"/>
        <family val="3"/>
        <charset val="136"/>
      </rPr>
      <t>全職</t>
    </r>
    <r>
      <rPr>
        <sz val="10"/>
        <color theme="1"/>
        <rFont val="Times New Roman"/>
        <family val="1"/>
      </rPr>
      <t xml:space="preserve">/
</t>
    </r>
    <r>
      <rPr>
        <sz val="10"/>
        <color theme="1"/>
        <rFont val="細明體"/>
        <family val="3"/>
        <charset val="136"/>
      </rPr>
      <t>兼職</t>
    </r>
    <phoneticPr fontId="1" type="noConversion"/>
  </si>
  <si>
    <r>
      <rPr>
        <sz val="12"/>
        <color theme="1"/>
        <rFont val="新細明體"/>
        <family val="1"/>
        <charset val="136"/>
      </rPr>
      <t>學校註册編號︰</t>
    </r>
    <r>
      <rPr>
        <u/>
        <sz val="12"/>
        <color theme="1"/>
        <rFont val="Times New Roman"/>
        <family val="1"/>
      </rPr>
      <t xml:space="preserve">                                   </t>
    </r>
    <phoneticPr fontId="1" type="noConversion"/>
  </si>
  <si>
    <r>
      <rPr>
        <sz val="12"/>
        <color theme="1"/>
        <rFont val="新細明體"/>
        <family val="1"/>
        <charset val="136"/>
      </rPr>
      <t>校舍註冊地址︰</t>
    </r>
    <r>
      <rPr>
        <sz val="12"/>
        <color theme="1"/>
        <rFont val="Times New Roman"/>
        <family val="1"/>
      </rPr>
      <t xml:space="preserve">                             </t>
    </r>
    <phoneticPr fontId="1" type="noConversion"/>
  </si>
  <si>
    <r>
      <rPr>
        <vertAlign val="superscript"/>
        <sz val="12"/>
        <color theme="1"/>
        <rFont val="Times New Roman"/>
        <family val="1"/>
      </rPr>
      <t>#</t>
    </r>
    <r>
      <rPr>
        <sz val="12"/>
        <color theme="1"/>
        <rFont val="Times New Roman"/>
        <family val="1"/>
      </rPr>
      <t xml:space="preserve"> </t>
    </r>
    <r>
      <rPr>
        <sz val="12"/>
        <color theme="1"/>
        <rFont val="細明體"/>
        <family val="3"/>
        <charset val="136"/>
      </rPr>
      <t>列載於此附表</t>
    </r>
    <r>
      <rPr>
        <sz val="12"/>
        <color theme="1"/>
        <rFont val="Times New Roman"/>
        <family val="1"/>
      </rPr>
      <t>5</t>
    </r>
    <r>
      <rPr>
        <sz val="12"/>
        <color theme="1"/>
        <rFont val="細明體"/>
        <family val="3"/>
        <charset val="136"/>
      </rPr>
      <t xml:space="preserve">內與相關連人士或機構團體的交易必須與學校經審核的周年帳目內呈報的有關
</t>
    </r>
    <r>
      <rPr>
        <sz val="12"/>
        <color theme="1"/>
        <rFont val="Times New Roman"/>
        <family val="1"/>
      </rPr>
      <t xml:space="preserve">   </t>
    </r>
    <r>
      <rPr>
        <sz val="12"/>
        <color theme="1"/>
        <rFont val="細明體"/>
        <family val="3"/>
        <charset val="136"/>
      </rPr>
      <t>細節相符。</t>
    </r>
    <phoneticPr fontId="1" type="noConversion"/>
  </si>
  <si>
    <t xml:space="preserve">校舍 </t>
  </si>
  <si>
    <t>電腦硬件及軟件</t>
  </si>
  <si>
    <r>
      <rPr>
        <b/>
        <sz val="12"/>
        <color theme="1"/>
        <rFont val="新細明體"/>
        <family val="1"/>
        <charset val="136"/>
      </rPr>
      <t xml:space="preserve">工程扼要說明
</t>
    </r>
    <r>
      <rPr>
        <b/>
        <sz val="12"/>
        <color theme="1"/>
        <rFont val="Times New Roman"/>
        <family val="1"/>
      </rPr>
      <t>(</t>
    </r>
    <r>
      <rPr>
        <b/>
        <sz val="12"/>
        <color theme="1"/>
        <rFont val="新細明體"/>
        <family val="1"/>
        <charset val="136"/>
      </rPr>
      <t>每項達</t>
    </r>
    <r>
      <rPr>
        <b/>
        <sz val="12"/>
        <color theme="1"/>
        <rFont val="Times New Roman"/>
        <family val="1"/>
      </rPr>
      <t>$8,000</t>
    </r>
    <r>
      <rPr>
        <b/>
        <sz val="12"/>
        <color theme="1"/>
        <rFont val="新細明體"/>
        <family val="1"/>
        <charset val="136"/>
      </rPr>
      <t>或以上的工程</t>
    </r>
    <r>
      <rPr>
        <b/>
        <sz val="12"/>
        <color theme="1"/>
        <rFont val="Times New Roman"/>
        <family val="1"/>
      </rPr>
      <t>)</t>
    </r>
    <r>
      <rPr>
        <sz val="12"/>
        <color theme="1"/>
        <rFont val="Times New Roman"/>
        <family val="1"/>
      </rPr>
      <t xml:space="preserve">
</t>
    </r>
    <r>
      <rPr>
        <i/>
        <sz val="12"/>
        <color theme="1"/>
        <rFont val="Times New Roman"/>
        <family val="1"/>
      </rPr>
      <t>(</t>
    </r>
    <r>
      <rPr>
        <i/>
        <sz val="12"/>
        <color theme="1"/>
        <rFont val="新細明體"/>
        <family val="1"/>
        <charset val="136"/>
      </rPr>
      <t>註</t>
    </r>
    <r>
      <rPr>
        <i/>
        <sz val="12"/>
        <color theme="1"/>
        <rFont val="Times New Roman"/>
        <family val="1"/>
      </rPr>
      <t>2)</t>
    </r>
    <phoneticPr fontId="1" type="noConversion"/>
  </si>
  <si>
    <r>
      <rPr>
        <b/>
        <sz val="12"/>
        <color theme="1"/>
        <rFont val="新細明體"/>
        <family val="1"/>
        <charset val="136"/>
      </rPr>
      <t xml:space="preserve">總額
</t>
    </r>
    <r>
      <rPr>
        <i/>
        <sz val="12"/>
        <color theme="1"/>
        <rFont val="Times New Roman"/>
        <family val="1"/>
      </rPr>
      <t>(</t>
    </r>
    <r>
      <rPr>
        <i/>
        <sz val="12"/>
        <color theme="1"/>
        <rFont val="新細明體"/>
        <family val="1"/>
        <charset val="136"/>
      </rPr>
      <t>註</t>
    </r>
    <r>
      <rPr>
        <i/>
        <sz val="12"/>
        <color theme="1"/>
        <rFont val="Times New Roman"/>
        <family val="1"/>
      </rPr>
      <t>3)</t>
    </r>
    <r>
      <rPr>
        <sz val="12"/>
        <color theme="1"/>
        <rFont val="Times New Roman"/>
        <family val="1"/>
      </rPr>
      <t/>
    </r>
    <phoneticPr fontId="1" type="noConversion"/>
  </si>
  <si>
    <r>
      <rPr>
        <b/>
        <sz val="11"/>
        <color theme="1"/>
        <rFont val="新細明體"/>
        <family val="1"/>
        <charset val="136"/>
      </rPr>
      <t xml:space="preserve">有關固定資產項目
扼要說明
</t>
    </r>
    <r>
      <rPr>
        <i/>
        <sz val="11"/>
        <color theme="1"/>
        <rFont val="Times New Roman"/>
        <family val="1"/>
      </rPr>
      <t>(</t>
    </r>
    <r>
      <rPr>
        <i/>
        <sz val="11"/>
        <color theme="1"/>
        <rFont val="新細明體"/>
        <family val="1"/>
        <charset val="136"/>
      </rPr>
      <t>註</t>
    </r>
    <r>
      <rPr>
        <i/>
        <sz val="11"/>
        <color theme="1"/>
        <rFont val="Times New Roman"/>
        <family val="1"/>
      </rPr>
      <t>2)</t>
    </r>
    <r>
      <rPr>
        <b/>
        <sz val="11"/>
        <color theme="1"/>
        <rFont val="Times New Roman"/>
        <family val="1"/>
      </rPr>
      <t xml:space="preserve">
</t>
    </r>
    <r>
      <rPr>
        <b/>
        <i/>
        <sz val="11"/>
        <color theme="1"/>
        <rFont val="Times New Roman"/>
        <family val="1"/>
      </rPr>
      <t/>
    </r>
    <phoneticPr fontId="1" type="noConversion"/>
  </si>
  <si>
    <r>
      <rPr>
        <b/>
        <u/>
        <sz val="11"/>
        <color theme="1"/>
        <rFont val="新細明體"/>
        <family val="1"/>
        <charset val="136"/>
      </rPr>
      <t>註</t>
    </r>
    <r>
      <rPr>
        <b/>
        <sz val="11"/>
        <color theme="1"/>
        <rFont val="新細明體"/>
        <family val="1"/>
        <charset val="136"/>
      </rPr>
      <t>﹕</t>
    </r>
    <phoneticPr fontId="1" type="noConversion"/>
  </si>
  <si>
    <r>
      <t xml:space="preserve">17.    </t>
    </r>
    <r>
      <rPr>
        <sz val="11"/>
        <color theme="1"/>
        <rFont val="細明體"/>
        <family val="3"/>
        <charset val="136"/>
      </rPr>
      <t>其他開支</t>
    </r>
    <r>
      <rPr>
        <i/>
        <sz val="11"/>
        <color theme="1"/>
        <rFont val="Times New Roman"/>
        <family val="1"/>
      </rPr>
      <t>[</t>
    </r>
    <r>
      <rPr>
        <i/>
        <sz val="11"/>
        <color theme="1"/>
        <rFont val="細明體"/>
        <family val="3"/>
        <charset val="136"/>
      </rPr>
      <t>參閱第</t>
    </r>
    <r>
      <rPr>
        <i/>
        <sz val="11"/>
        <color theme="1"/>
        <rFont val="Times New Roman"/>
        <family val="1"/>
      </rPr>
      <t>19</t>
    </r>
    <r>
      <rPr>
        <i/>
        <sz val="11"/>
        <color theme="1"/>
        <rFont val="細明體"/>
        <family val="3"/>
        <charset val="136"/>
      </rPr>
      <t>頁註</t>
    </r>
    <r>
      <rPr>
        <i/>
        <sz val="11"/>
        <color theme="1"/>
        <rFont val="Times New Roman"/>
        <family val="1"/>
      </rPr>
      <t>4]</t>
    </r>
    <phoneticPr fontId="1" type="noConversion"/>
  </si>
  <si>
    <r>
      <rPr>
        <b/>
        <sz val="11"/>
        <color theme="1"/>
        <rFont val="新細明體"/>
        <family val="1"/>
        <charset val="136"/>
      </rPr>
      <t xml:space="preserve">學年或財政年度
實際總額
</t>
    </r>
    <r>
      <rPr>
        <sz val="11"/>
        <color theme="1"/>
        <rFont val="Times New Roman"/>
        <family val="1"/>
      </rPr>
      <t>(</t>
    </r>
    <r>
      <rPr>
        <sz val="11"/>
        <color theme="1"/>
        <rFont val="新細明體"/>
        <family val="1"/>
        <charset val="136"/>
      </rPr>
      <t>須與經審核的周年帳所列數額相符</t>
    </r>
    <r>
      <rPr>
        <sz val="11"/>
        <color theme="1"/>
        <rFont val="Times New Roman"/>
        <family val="1"/>
      </rPr>
      <t>)</t>
    </r>
    <phoneticPr fontId="1" type="noConversion"/>
  </si>
  <si>
    <r>
      <t xml:space="preserve">5. </t>
    </r>
    <r>
      <rPr>
        <sz val="11"/>
        <color theme="1"/>
        <rFont val="細明體"/>
        <family val="3"/>
        <charset val="136"/>
      </rPr>
      <t>捐款收入</t>
    </r>
    <r>
      <rPr>
        <i/>
        <sz val="11"/>
        <color theme="1"/>
        <rFont val="Times New Roman"/>
        <family val="1"/>
      </rPr>
      <t>[</t>
    </r>
    <r>
      <rPr>
        <i/>
        <sz val="11"/>
        <color theme="1"/>
        <rFont val="細明體"/>
        <family val="3"/>
        <charset val="136"/>
      </rPr>
      <t>參閱第</t>
    </r>
    <r>
      <rPr>
        <i/>
        <sz val="11"/>
        <color theme="1"/>
        <rFont val="Times New Roman"/>
        <family val="1"/>
      </rPr>
      <t>19</t>
    </r>
    <r>
      <rPr>
        <i/>
        <sz val="11"/>
        <color theme="1"/>
        <rFont val="細明體"/>
        <family val="3"/>
        <charset val="136"/>
      </rPr>
      <t>頁註</t>
    </r>
    <r>
      <rPr>
        <i/>
        <sz val="11"/>
        <color theme="1"/>
        <rFont val="Times New Roman"/>
        <family val="1"/>
      </rPr>
      <t>5]</t>
    </r>
    <phoneticPr fontId="1" type="noConversion"/>
  </si>
  <si>
    <r>
      <t xml:space="preserve">2.4 </t>
    </r>
    <r>
      <rPr>
        <sz val="11"/>
        <color theme="1"/>
        <rFont val="新細明體"/>
        <family val="1"/>
        <charset val="136"/>
      </rPr>
      <t>折舊</t>
    </r>
    <r>
      <rPr>
        <i/>
        <sz val="11"/>
        <color theme="1"/>
        <rFont val="Times New Roman"/>
        <family val="1"/>
      </rPr>
      <t>[</t>
    </r>
    <r>
      <rPr>
        <i/>
        <sz val="11"/>
        <color theme="1"/>
        <rFont val="新細明體"/>
        <family val="1"/>
        <charset val="136"/>
      </rPr>
      <t>參閱第</t>
    </r>
    <r>
      <rPr>
        <i/>
        <sz val="11"/>
        <color theme="1"/>
        <rFont val="Times New Roman"/>
        <family val="1"/>
      </rPr>
      <t>19</t>
    </r>
    <r>
      <rPr>
        <i/>
        <sz val="11"/>
        <color theme="1"/>
        <rFont val="新細明體"/>
        <family val="1"/>
        <charset val="136"/>
      </rPr>
      <t>頁註</t>
    </r>
    <r>
      <rPr>
        <i/>
        <sz val="11"/>
        <color theme="1"/>
        <rFont val="Times New Roman"/>
        <family val="1"/>
      </rPr>
      <t>2]</t>
    </r>
    <phoneticPr fontId="1" type="noConversion"/>
  </si>
  <si>
    <r>
      <rPr>
        <sz val="10"/>
        <color theme="1"/>
        <rFont val="新細明體"/>
        <family val="1"/>
        <charset val="136"/>
      </rPr>
      <t xml:space="preserve">月薪
</t>
    </r>
    <r>
      <rPr>
        <sz val="10"/>
        <color theme="1"/>
        <rFont val="Times New Roman"/>
        <family val="1"/>
      </rPr>
      <t>(</t>
    </r>
    <r>
      <rPr>
        <sz val="10"/>
        <color theme="1"/>
        <rFont val="新細明體"/>
        <family val="1"/>
        <charset val="136"/>
      </rPr>
      <t>包括其他收入</t>
    </r>
    <r>
      <rPr>
        <sz val="10"/>
        <color theme="1"/>
        <rFont val="Times New Roman"/>
        <family val="1"/>
      </rPr>
      <t xml:space="preserve">-
</t>
    </r>
    <r>
      <rPr>
        <i/>
        <sz val="10"/>
        <color theme="1"/>
        <rFont val="新細明體"/>
        <family val="1"/>
        <charset val="136"/>
      </rPr>
      <t>參閱第</t>
    </r>
    <r>
      <rPr>
        <i/>
        <sz val="10"/>
        <color theme="1"/>
        <rFont val="Times New Roman"/>
        <family val="1"/>
      </rPr>
      <t>13</t>
    </r>
    <r>
      <rPr>
        <i/>
        <sz val="10"/>
        <color theme="1"/>
        <rFont val="新細明體"/>
        <family val="1"/>
        <charset val="136"/>
      </rPr>
      <t>頁
註</t>
    </r>
    <r>
      <rPr>
        <i/>
        <sz val="10"/>
        <color theme="1"/>
        <rFont val="Times New Roman"/>
        <family val="1"/>
      </rPr>
      <t>1)</t>
    </r>
    <phoneticPr fontId="1" type="noConversion"/>
  </si>
  <si>
    <r>
      <rPr>
        <sz val="10"/>
        <color theme="1"/>
        <rFont val="新細明體"/>
        <family val="1"/>
        <charset val="136"/>
      </rPr>
      <t xml:space="preserve">月薪
</t>
    </r>
    <r>
      <rPr>
        <sz val="10"/>
        <color theme="1"/>
        <rFont val="Times New Roman"/>
        <family val="1"/>
      </rPr>
      <t xml:space="preserve"> (</t>
    </r>
    <r>
      <rPr>
        <sz val="10"/>
        <color theme="1"/>
        <rFont val="新細明體"/>
        <family val="1"/>
        <charset val="136"/>
      </rPr>
      <t>包括其他收入</t>
    </r>
    <r>
      <rPr>
        <sz val="10"/>
        <color theme="1"/>
        <rFont val="Times New Roman"/>
        <family val="1"/>
      </rPr>
      <t xml:space="preserve">- </t>
    </r>
    <r>
      <rPr>
        <i/>
        <sz val="10"/>
        <color theme="1"/>
        <rFont val="新細明體"/>
        <family val="1"/>
        <charset val="136"/>
      </rPr>
      <t>參閱第</t>
    </r>
    <r>
      <rPr>
        <i/>
        <sz val="10"/>
        <color theme="1"/>
        <rFont val="Times New Roman"/>
        <family val="1"/>
      </rPr>
      <t>13</t>
    </r>
    <r>
      <rPr>
        <i/>
        <sz val="10"/>
        <color theme="1"/>
        <rFont val="新細明體"/>
        <family val="1"/>
        <charset val="136"/>
      </rPr>
      <t>頁
註</t>
    </r>
    <r>
      <rPr>
        <i/>
        <sz val="10"/>
        <color theme="1"/>
        <rFont val="Times New Roman"/>
        <family val="1"/>
      </rPr>
      <t>1</t>
    </r>
    <r>
      <rPr>
        <sz val="10"/>
        <color theme="1"/>
        <rFont val="Times New Roman"/>
        <family val="1"/>
      </rPr>
      <t>)</t>
    </r>
    <phoneticPr fontId="1" type="noConversion"/>
  </si>
  <si>
    <r>
      <t xml:space="preserve">全年總薪及相關酬開支
</t>
    </r>
    <r>
      <rPr>
        <i/>
        <sz val="10"/>
        <color theme="1"/>
        <rFont val="新細明體"/>
        <family val="1"/>
        <charset val="136"/>
      </rPr>
      <t xml:space="preserve">(相等於欄(g)和(h)的總和
再乘以月份)
</t>
    </r>
    <phoneticPr fontId="1" type="noConversion"/>
  </si>
  <si>
    <r>
      <t xml:space="preserve">(c)
</t>
    </r>
    <r>
      <rPr>
        <sz val="10"/>
        <color theme="1"/>
        <rFont val="新細明體"/>
        <family val="1"/>
        <charset val="136"/>
      </rPr>
      <t>全年總薪酬及
相關開支</t>
    </r>
    <r>
      <rPr>
        <i/>
        <sz val="10"/>
        <color theme="1"/>
        <rFont val="Times New Roman"/>
        <family val="1"/>
      </rPr>
      <t xml:space="preserve"> 
(</t>
    </r>
    <r>
      <rPr>
        <i/>
        <sz val="10"/>
        <color theme="1"/>
        <rFont val="新細明體"/>
        <family val="1"/>
        <charset val="136"/>
      </rPr>
      <t>參閱第</t>
    </r>
    <r>
      <rPr>
        <i/>
        <sz val="10"/>
        <color theme="1"/>
        <rFont val="Times New Roman"/>
        <family val="1"/>
      </rPr>
      <t>13</t>
    </r>
    <r>
      <rPr>
        <i/>
        <sz val="10"/>
        <color theme="1"/>
        <rFont val="新細明體"/>
        <family val="1"/>
        <charset val="136"/>
      </rPr>
      <t>頁註</t>
    </r>
    <r>
      <rPr>
        <i/>
        <sz val="10"/>
        <color theme="1"/>
        <rFont val="Times New Roman"/>
        <family val="1"/>
      </rPr>
      <t>3)</t>
    </r>
    <phoneticPr fontId="1" type="noConversion"/>
  </si>
  <si>
    <r>
      <t>(e)
#</t>
    </r>
    <r>
      <rPr>
        <sz val="10"/>
        <color theme="1"/>
        <rFont val="細明體"/>
        <family val="3"/>
        <charset val="136"/>
      </rPr>
      <t>月薪</t>
    </r>
    <r>
      <rPr>
        <sz val="10"/>
        <color theme="1"/>
        <rFont val="Times New Roman"/>
        <family val="1"/>
      </rPr>
      <t xml:space="preserve">/
</t>
    </r>
    <r>
      <rPr>
        <sz val="10"/>
        <color theme="1"/>
        <rFont val="細明體"/>
        <family val="3"/>
        <charset val="136"/>
      </rPr>
      <t xml:space="preserve">兼任津貼
</t>
    </r>
    <r>
      <rPr>
        <sz val="10"/>
        <color theme="1"/>
        <rFont val="Times New Roman"/>
        <family val="1"/>
      </rPr>
      <t>(</t>
    </r>
    <r>
      <rPr>
        <sz val="10"/>
        <color theme="1"/>
        <rFont val="細明體"/>
        <family val="3"/>
        <charset val="136"/>
      </rPr>
      <t>包括其他收入</t>
    </r>
    <r>
      <rPr>
        <sz val="10"/>
        <color theme="1"/>
        <rFont val="Times New Roman"/>
        <family val="1"/>
      </rPr>
      <t>-</t>
    </r>
    <r>
      <rPr>
        <i/>
        <sz val="10"/>
        <color theme="1"/>
        <rFont val="細明體"/>
        <family val="3"/>
        <charset val="136"/>
      </rPr>
      <t>參閱第</t>
    </r>
    <r>
      <rPr>
        <i/>
        <sz val="10"/>
        <color theme="1"/>
        <rFont val="Times New Roman"/>
        <family val="1"/>
      </rPr>
      <t>13</t>
    </r>
    <r>
      <rPr>
        <i/>
        <sz val="10"/>
        <color theme="1"/>
        <rFont val="細明體"/>
        <family val="3"/>
        <charset val="136"/>
      </rPr>
      <t>頁註</t>
    </r>
    <r>
      <rPr>
        <i/>
        <sz val="10"/>
        <color theme="1"/>
        <rFont val="Times New Roman"/>
        <family val="1"/>
      </rPr>
      <t xml:space="preserve">1)
 </t>
    </r>
    <phoneticPr fontId="1" type="noConversion"/>
  </si>
  <si>
    <r>
      <rPr>
        <b/>
        <sz val="12"/>
        <color theme="1"/>
        <rFont val="細明體"/>
        <family val="3"/>
        <charset val="136"/>
      </rPr>
      <t>總計︰</t>
    </r>
  </si>
  <si>
    <r>
      <rPr>
        <sz val="10"/>
        <color theme="1"/>
        <rFont val="新細明體"/>
        <family val="1"/>
        <charset val="136"/>
      </rPr>
      <t xml:space="preserve">預計兒童
總人數
</t>
    </r>
    <r>
      <rPr>
        <i/>
        <sz val="10"/>
        <color theme="1"/>
        <rFont val="Times New Roman"/>
        <family val="1"/>
      </rPr>
      <t/>
    </r>
    <phoneticPr fontId="1" type="noConversion"/>
  </si>
  <si>
    <r>
      <t xml:space="preserve">3.   </t>
    </r>
    <r>
      <rPr>
        <sz val="12"/>
        <color theme="1"/>
        <rFont val="細明體"/>
        <family val="3"/>
        <charset val="136"/>
      </rPr>
      <t>根據《個人資料</t>
    </r>
    <r>
      <rPr>
        <sz val="12"/>
        <color theme="1"/>
        <rFont val="Times New Roman"/>
        <family val="1"/>
      </rPr>
      <t>(</t>
    </r>
    <r>
      <rPr>
        <sz val="12"/>
        <color theme="1"/>
        <rFont val="細明體"/>
        <family val="3"/>
        <charset val="136"/>
      </rPr>
      <t>私隱</t>
    </r>
    <r>
      <rPr>
        <sz val="12"/>
        <color theme="1"/>
        <rFont val="Times New Roman"/>
        <family val="1"/>
      </rPr>
      <t>)</t>
    </r>
    <r>
      <rPr>
        <sz val="12"/>
        <color theme="1"/>
        <rFont val="細明體"/>
        <family val="3"/>
        <charset val="136"/>
      </rPr>
      <t>條例》第</t>
    </r>
    <r>
      <rPr>
        <sz val="12"/>
        <color theme="1"/>
        <rFont val="Times New Roman"/>
        <family val="1"/>
      </rPr>
      <t>18</t>
    </r>
    <r>
      <rPr>
        <sz val="12"/>
        <color theme="1"/>
        <rFont val="細明體"/>
        <family val="3"/>
        <charset val="136"/>
      </rPr>
      <t>條和</t>
    </r>
    <r>
      <rPr>
        <sz val="12"/>
        <color theme="1"/>
        <rFont val="Times New Roman"/>
        <family val="1"/>
      </rPr>
      <t>22</t>
    </r>
    <r>
      <rPr>
        <sz val="12"/>
        <color theme="1"/>
        <rFont val="細明體"/>
        <family val="3"/>
        <charset val="136"/>
      </rPr>
      <t>條及附表</t>
    </r>
    <r>
      <rPr>
        <sz val="12"/>
        <color theme="1"/>
        <rFont val="Times New Roman"/>
        <family val="1"/>
      </rPr>
      <t>1</t>
    </r>
    <r>
      <rPr>
        <sz val="12"/>
        <color theme="1"/>
        <rFont val="細明體"/>
        <family val="3"/>
        <charset val="136"/>
      </rPr>
      <t>第</t>
    </r>
    <r>
      <rPr>
        <sz val="12"/>
        <color theme="1"/>
        <rFont val="Times New Roman"/>
        <family val="1"/>
      </rPr>
      <t>6</t>
    </r>
    <r>
      <rPr>
        <sz val="12"/>
        <color theme="1"/>
        <rFont val="細明體"/>
        <family val="3"/>
        <charset val="136"/>
      </rPr>
      <t>原則的規定，資料當事人有權查閱
   及更正個人資料，包括要求提供附表所載個人資料的副本，但須繳付費用。</t>
    </r>
    <phoneticPr fontId="1" type="noConversion"/>
  </si>
  <si>
    <r>
      <rPr>
        <b/>
        <sz val="12"/>
        <color theme="1"/>
        <rFont val="新細明體"/>
        <family val="1"/>
        <charset val="136"/>
      </rPr>
      <t>級別</t>
    </r>
  </si>
  <si>
    <r>
      <t>建議的每期膳食費</t>
    </r>
    <r>
      <rPr>
        <b/>
        <i/>
        <sz val="12"/>
        <color theme="1"/>
        <rFont val="新細明體"/>
        <family val="1"/>
        <charset val="136"/>
      </rPr>
      <t xml:space="preserve">
</t>
    </r>
    <r>
      <rPr>
        <i/>
        <sz val="12"/>
        <color theme="1"/>
        <rFont val="新細明體"/>
        <family val="1"/>
        <charset val="136"/>
      </rPr>
      <t>(註2)</t>
    </r>
    <phoneticPr fontId="1" type="noConversion"/>
  </si>
  <si>
    <r>
      <rPr>
        <b/>
        <sz val="12"/>
        <color theme="1"/>
        <rFont val="新細明體"/>
        <family val="1"/>
        <charset val="136"/>
      </rPr>
      <t>元</t>
    </r>
  </si>
  <si>
    <r>
      <rPr>
        <b/>
        <sz val="11"/>
        <color theme="1"/>
        <rFont val="新細明體"/>
        <family val="1"/>
        <charset val="136"/>
      </rPr>
      <t>目前受聘為校長</t>
    </r>
  </si>
  <si>
    <t>元</t>
    <phoneticPr fontId="1" type="noConversion"/>
  </si>
  <si>
    <r>
      <rPr>
        <vertAlign val="superscript"/>
        <sz val="11"/>
        <color theme="1"/>
        <rFont val="Times New Roman"/>
        <family val="1"/>
      </rPr>
      <t>#</t>
    </r>
    <r>
      <rPr>
        <sz val="11"/>
        <color theme="1"/>
        <rFont val="Times New Roman"/>
        <family val="1"/>
      </rPr>
      <t xml:space="preserve"> </t>
    </r>
    <r>
      <rPr>
        <sz val="11"/>
        <color theme="1"/>
        <rFont val="新細明體"/>
        <family val="1"/>
        <charset val="136"/>
      </rPr>
      <t>適用於</t>
    </r>
    <r>
      <rPr>
        <u/>
        <sz val="11"/>
        <color theme="1"/>
        <rFont val="新細明體"/>
        <family val="1"/>
        <charset val="136"/>
      </rPr>
      <t>並非</t>
    </r>
    <r>
      <rPr>
        <sz val="11"/>
        <color theme="1"/>
        <rFont val="新細明體"/>
        <family val="1"/>
        <charset val="136"/>
      </rPr>
      <t>向香港房屋委員會或香港房屋協會租用房產作校舍的幼稚園</t>
    </r>
    <r>
      <rPr>
        <sz val="11"/>
        <color theme="1"/>
        <rFont val="Times New Roman"/>
        <family val="1"/>
      </rPr>
      <t>/</t>
    </r>
    <r>
      <rPr>
        <sz val="11"/>
        <color theme="1"/>
        <rFont val="新細明體"/>
        <family val="1"/>
        <charset val="136"/>
      </rPr>
      <t>幼稚園暨幼兒中心。</t>
    </r>
    <phoneticPr fontId="1" type="noConversion"/>
  </si>
  <si>
    <r>
      <t>1.</t>
    </r>
    <r>
      <rPr>
        <sz val="7"/>
        <color theme="1"/>
        <rFont val="Times New Roman"/>
        <family val="1"/>
      </rPr>
      <t xml:space="preserve">    </t>
    </r>
    <r>
      <rPr>
        <sz val="11"/>
        <color theme="1"/>
        <rFont val="新細明體"/>
        <family val="1"/>
        <charset val="136"/>
      </rPr>
      <t>在計算學費時，全日班膳食費</t>
    </r>
    <r>
      <rPr>
        <b/>
        <sz val="11"/>
        <color theme="1"/>
        <rFont val="新細明體"/>
        <family val="1"/>
        <charset val="136"/>
      </rPr>
      <t>不</t>
    </r>
    <r>
      <rPr>
        <sz val="11"/>
        <color theme="1"/>
        <rFont val="新細明體"/>
        <family val="1"/>
        <charset val="136"/>
      </rPr>
      <t>視作支出項目，並會在收費證明書上分項列載。</t>
    </r>
    <phoneticPr fontId="1" type="noConversion"/>
  </si>
  <si>
    <t>建議的膳食費期數</t>
    <phoneticPr fontId="1" type="noConversion"/>
  </si>
  <si>
    <t>所屬
地區</t>
    <phoneticPr fontId="1" type="noConversion"/>
  </si>
  <si>
    <r>
      <rPr>
        <b/>
        <sz val="11"/>
        <color theme="1"/>
        <rFont val="細明體"/>
        <family val="3"/>
        <charset val="136"/>
      </rPr>
      <t>同時開辦本地</t>
    </r>
    <r>
      <rPr>
        <b/>
        <u/>
        <sz val="11"/>
        <color theme="1"/>
        <rFont val="細明體"/>
        <family val="3"/>
        <charset val="136"/>
      </rPr>
      <t>及</t>
    </r>
    <r>
      <rPr>
        <b/>
        <sz val="11"/>
        <color theme="1"/>
        <rFont val="細明體"/>
        <family val="3"/>
        <charset val="136"/>
      </rPr>
      <t>非本地課程班級的幼稚園</t>
    </r>
    <r>
      <rPr>
        <b/>
        <sz val="11"/>
        <color theme="1"/>
        <rFont val="Times New Roman"/>
        <family val="1"/>
      </rPr>
      <t>/</t>
    </r>
    <r>
      <rPr>
        <b/>
        <sz val="11"/>
        <color theme="1"/>
        <rFont val="細明體"/>
        <family val="3"/>
        <charset val="136"/>
      </rPr>
      <t>幼稚園暨幼兒中心，應填寫附表</t>
    </r>
    <r>
      <rPr>
        <b/>
        <sz val="11"/>
        <color theme="1"/>
        <rFont val="Times New Roman"/>
        <family val="1"/>
      </rPr>
      <t>4A(II)</t>
    </r>
    <r>
      <rPr>
        <b/>
        <sz val="11"/>
        <color theme="1"/>
        <rFont val="細明體"/>
        <family val="3"/>
        <charset val="136"/>
      </rPr>
      <t>及</t>
    </r>
    <r>
      <rPr>
        <b/>
        <sz val="11"/>
        <color theme="1"/>
        <rFont val="Times New Roman"/>
        <family val="1"/>
      </rPr>
      <t xml:space="preserve">4B(II) </t>
    </r>
    <phoneticPr fontId="1" type="noConversion"/>
  </si>
  <si>
    <r>
      <t>[</t>
    </r>
    <r>
      <rPr>
        <b/>
        <sz val="12"/>
        <color theme="1"/>
        <rFont val="新細明體"/>
        <family val="1"/>
        <charset val="136"/>
      </rPr>
      <t>應與第</t>
    </r>
    <r>
      <rPr>
        <b/>
        <sz val="12"/>
        <color theme="1"/>
        <rFont val="Times New Roman"/>
        <family val="1"/>
      </rPr>
      <t>14</t>
    </r>
    <r>
      <rPr>
        <b/>
        <sz val="12"/>
        <color theme="1"/>
        <rFont val="新細明體"/>
        <family val="1"/>
        <charset val="136"/>
      </rPr>
      <t>頁附表</t>
    </r>
    <r>
      <rPr>
        <b/>
        <sz val="12"/>
        <color theme="1"/>
        <rFont val="Times New Roman"/>
        <family val="1"/>
      </rPr>
      <t>4A(I)</t>
    </r>
    <r>
      <rPr>
        <b/>
        <sz val="12"/>
        <color theme="1"/>
        <rFont val="新細明體"/>
        <family val="1"/>
        <charset val="136"/>
      </rPr>
      <t>支出項目</t>
    </r>
    <phoneticPr fontId="1" type="noConversion"/>
  </si>
  <si>
    <r>
      <rPr>
        <b/>
        <sz val="12"/>
        <color theme="1"/>
        <rFont val="新細明體"/>
        <family val="1"/>
        <charset val="136"/>
      </rPr>
      <t>第</t>
    </r>
    <r>
      <rPr>
        <b/>
        <sz val="12"/>
        <color theme="1"/>
        <rFont val="Times New Roman"/>
        <family val="1"/>
      </rPr>
      <t>2.11</t>
    </r>
    <r>
      <rPr>
        <b/>
        <sz val="12"/>
        <color theme="1"/>
        <rFont val="新細明體"/>
        <family val="1"/>
        <charset val="136"/>
      </rPr>
      <t>項相同</t>
    </r>
    <r>
      <rPr>
        <b/>
        <sz val="12"/>
        <color theme="1"/>
        <rFont val="Times New Roman"/>
        <family val="1"/>
      </rPr>
      <t>]</t>
    </r>
    <phoneticPr fontId="1" type="noConversion"/>
  </si>
  <si>
    <r>
      <t>供開辦本地</t>
    </r>
    <r>
      <rPr>
        <b/>
        <u/>
        <sz val="11"/>
        <color theme="1"/>
        <rFont val="細明體"/>
        <family val="3"/>
        <charset val="136"/>
      </rPr>
      <t>及</t>
    </r>
    <r>
      <rPr>
        <b/>
        <sz val="11"/>
        <color theme="1"/>
        <rFont val="細明體"/>
        <family val="3"/>
        <charset val="136"/>
      </rPr>
      <t>非本地課程班級的幼稚園/幼稚園暨幼兒中心填寫</t>
    </r>
    <phoneticPr fontId="1" type="noConversion"/>
  </si>
  <si>
    <r>
      <t>(</t>
    </r>
    <r>
      <rPr>
        <b/>
        <sz val="12"/>
        <color theme="1"/>
        <rFont val="新細明體"/>
        <family val="1"/>
        <charset val="136"/>
      </rPr>
      <t>請刪去不適用者</t>
    </r>
    <r>
      <rPr>
        <b/>
        <sz val="12"/>
        <color theme="1"/>
        <rFont val="Times New Roman"/>
        <family val="1"/>
      </rPr>
      <t>)</t>
    </r>
  </si>
  <si>
    <r>
      <t xml:space="preserve">1.1 </t>
    </r>
    <r>
      <rPr>
        <sz val="11"/>
        <color theme="1"/>
        <rFont val="新細明體"/>
        <family val="1"/>
        <charset val="136"/>
      </rPr>
      <t>來自「學券計劃」的學費津貼</t>
    </r>
    <r>
      <rPr>
        <i/>
        <sz val="11"/>
        <color theme="1"/>
        <rFont val="新細明體"/>
        <family val="1"/>
        <charset val="136"/>
      </rPr>
      <t>（如適用）</t>
    </r>
    <phoneticPr fontId="1" type="noConversion"/>
  </si>
  <si>
    <r>
      <t xml:space="preserve"> 1.1 </t>
    </r>
    <r>
      <rPr>
        <sz val="11"/>
        <color theme="1"/>
        <rFont val="新細明體"/>
        <family val="1"/>
        <charset val="136"/>
      </rPr>
      <t>來自「學券計劃」的學費津貼（如適用）</t>
    </r>
    <phoneticPr fontId="1" type="noConversion"/>
  </si>
  <si>
    <r>
      <rPr>
        <b/>
        <sz val="12"/>
        <color theme="1"/>
        <rFont val="細明體"/>
        <family val="3"/>
        <charset val="136"/>
      </rPr>
      <t>營辦形式</t>
    </r>
    <r>
      <rPr>
        <sz val="12"/>
        <color theme="1"/>
        <rFont val="細明體"/>
        <family val="3"/>
        <charset val="136"/>
      </rPr>
      <t>：</t>
    </r>
    <r>
      <rPr>
        <sz val="12"/>
        <color theme="1"/>
        <rFont val="Times New Roman"/>
        <family val="1"/>
      </rPr>
      <t xml:space="preserve">      </t>
    </r>
    <r>
      <rPr>
        <sz val="12"/>
        <color theme="1"/>
        <rFont val="細明體"/>
        <family val="3"/>
        <charset val="136"/>
      </rPr>
      <t>非牟利</t>
    </r>
    <r>
      <rPr>
        <sz val="12"/>
        <color theme="1"/>
        <rFont val="Times New Roman"/>
        <family val="1"/>
      </rPr>
      <t xml:space="preserve">            </t>
    </r>
    <r>
      <rPr>
        <sz val="12"/>
        <color theme="1"/>
        <rFont val="細明體"/>
        <family val="3"/>
        <charset val="136"/>
      </rPr>
      <t>私立獨立</t>
    </r>
    <phoneticPr fontId="1" type="noConversion"/>
  </si>
  <si>
    <r>
      <t>2.   (c)</t>
    </r>
    <r>
      <rPr>
        <sz val="11"/>
        <color theme="1"/>
        <rFont val="細明體"/>
        <family val="3"/>
        <charset val="136"/>
      </rPr>
      <t>欄的建議膳食費，須能被</t>
    </r>
    <r>
      <rPr>
        <sz val="11"/>
        <color theme="1"/>
        <rFont val="Times New Roman"/>
        <family val="1"/>
      </rPr>
      <t>(d)</t>
    </r>
    <r>
      <rPr>
        <sz val="11"/>
        <color theme="1"/>
        <rFont val="細明體"/>
        <family val="3"/>
        <charset val="136"/>
      </rPr>
      <t>欄的建議膳食費期數除盡，即建議的每期膳食費必須是整數。</t>
    </r>
    <phoneticPr fontId="1" type="noConversion"/>
  </si>
  <si>
    <r>
      <t xml:space="preserve">                                                            </t>
    </r>
    <r>
      <rPr>
        <sz val="10"/>
        <color theme="1"/>
        <rFont val="細明體"/>
        <family val="3"/>
        <charset val="136"/>
      </rPr>
      <t>頁</t>
    </r>
    <r>
      <rPr>
        <sz val="10"/>
        <color theme="1"/>
        <rFont val="Times New Roman"/>
        <family val="1"/>
      </rPr>
      <t xml:space="preserve">     </t>
    </r>
    <r>
      <rPr>
        <sz val="10"/>
        <color theme="1"/>
        <rFont val="細明體"/>
        <family val="3"/>
        <charset val="136"/>
      </rPr>
      <t>，共</t>
    </r>
    <r>
      <rPr>
        <sz val="10"/>
        <color theme="1"/>
        <rFont val="Times New Roman"/>
        <family val="1"/>
      </rPr>
      <t xml:space="preserve">      </t>
    </r>
    <r>
      <rPr>
        <sz val="10"/>
        <color theme="1"/>
        <rFont val="細明體"/>
        <family val="3"/>
        <charset val="136"/>
      </rPr>
      <t>頁</t>
    </r>
    <r>
      <rPr>
        <sz val="10"/>
        <color theme="1"/>
        <rFont val="Times New Roman"/>
        <family val="1"/>
      </rPr>
      <t xml:space="preserve">    (</t>
    </r>
    <r>
      <rPr>
        <sz val="10"/>
        <color theme="1"/>
        <rFont val="細明體"/>
        <family val="3"/>
        <charset val="136"/>
      </rPr>
      <t>如表格不敷應用，請自行影印。</t>
    </r>
    <r>
      <rPr>
        <sz val="10"/>
        <color theme="1"/>
        <rFont val="Times New Roman"/>
        <family val="1"/>
      </rPr>
      <t xml:space="preserve">) </t>
    </r>
    <phoneticPr fontId="1" type="noConversion"/>
  </si>
  <si>
    <r>
      <t>*</t>
    </r>
    <r>
      <rPr>
        <sz val="12"/>
        <color theme="1"/>
        <rFont val="新細明體"/>
        <family val="1"/>
        <charset val="136"/>
      </rPr>
      <t>幼稚園</t>
    </r>
    <r>
      <rPr>
        <sz val="12"/>
        <color theme="1"/>
        <rFont val="Times New Roman"/>
        <family val="1"/>
      </rPr>
      <t>/</t>
    </r>
    <r>
      <rPr>
        <sz val="12"/>
        <color theme="1"/>
        <rFont val="新細明體"/>
        <family val="1"/>
        <charset val="136"/>
      </rPr>
      <t>幼稚園暨幼兒中心名稱</t>
    </r>
    <r>
      <rPr>
        <sz val="9"/>
        <color theme="1"/>
        <rFont val="Times New Roman"/>
        <family val="1"/>
      </rPr>
      <t xml:space="preserve"> (*</t>
    </r>
    <r>
      <rPr>
        <sz val="9"/>
        <color theme="1"/>
        <rFont val="新細明體"/>
        <family val="1"/>
        <charset val="136"/>
      </rPr>
      <t>請刪去不適用者</t>
    </r>
    <r>
      <rPr>
        <sz val="9"/>
        <color theme="1"/>
        <rFont val="Times New Roman"/>
        <family val="1"/>
      </rPr>
      <t>)</t>
    </r>
    <r>
      <rPr>
        <sz val="12"/>
        <color theme="1"/>
        <rFont val="新細明體"/>
        <family val="1"/>
        <charset val="136"/>
      </rPr>
      <t>：</t>
    </r>
    <r>
      <rPr>
        <u/>
        <sz val="11"/>
        <color theme="1"/>
        <rFont val="新細明體"/>
        <family val="1"/>
        <charset val="136"/>
      </rPr>
      <t/>
    </r>
    <phoneticPr fontId="1" type="noConversion"/>
  </si>
  <si>
    <r>
      <rPr>
        <b/>
        <sz val="11"/>
        <color theme="1"/>
        <rFont val="新細明體"/>
        <family val="1"/>
        <charset val="136"/>
      </rPr>
      <t xml:space="preserve">學年或財政年度
實際總額
</t>
    </r>
    <r>
      <rPr>
        <sz val="11"/>
        <color theme="1"/>
        <rFont val="Times New Roman"/>
        <family val="1"/>
      </rPr>
      <t>(</t>
    </r>
    <r>
      <rPr>
        <sz val="11"/>
        <color theme="1"/>
        <rFont val="新細明體"/>
        <family val="1"/>
        <charset val="136"/>
      </rPr>
      <t>須與
經審核的周年帳目
所列數額相符</t>
    </r>
    <r>
      <rPr>
        <sz val="11"/>
        <color theme="1"/>
        <rFont val="Times New Roman"/>
        <family val="1"/>
      </rPr>
      <t>)</t>
    </r>
    <phoneticPr fontId="1" type="noConversion"/>
  </si>
  <si>
    <r>
      <t>*</t>
    </r>
    <r>
      <rPr>
        <sz val="12"/>
        <color theme="1"/>
        <rFont val="新細明體"/>
        <family val="1"/>
        <charset val="136"/>
      </rPr>
      <t>幼稚園</t>
    </r>
    <r>
      <rPr>
        <sz val="12"/>
        <color theme="1"/>
        <rFont val="Times New Roman"/>
        <family val="1"/>
      </rPr>
      <t>/</t>
    </r>
    <r>
      <rPr>
        <sz val="12"/>
        <color theme="1"/>
        <rFont val="新細明體"/>
        <family val="1"/>
        <charset val="136"/>
      </rPr>
      <t>幼稚園暨幼兒中心名稱：</t>
    </r>
    <r>
      <rPr>
        <u/>
        <sz val="11"/>
        <color theme="1"/>
        <rFont val="新細明體"/>
        <family val="1"/>
        <charset val="136"/>
      </rPr>
      <t/>
    </r>
    <phoneticPr fontId="1" type="noConversion"/>
  </si>
  <si>
    <r>
      <t xml:space="preserve"> *</t>
    </r>
    <r>
      <rPr>
        <sz val="12"/>
        <color theme="1"/>
        <rFont val="細明體"/>
        <family val="3"/>
        <charset val="136"/>
      </rPr>
      <t>小計</t>
    </r>
    <r>
      <rPr>
        <sz val="12"/>
        <color theme="1"/>
        <rFont val="Times New Roman"/>
        <family val="1"/>
      </rPr>
      <t>/</t>
    </r>
    <r>
      <rPr>
        <sz val="12"/>
        <color theme="1"/>
        <rFont val="細明體"/>
        <family val="3"/>
        <charset val="136"/>
      </rPr>
      <t>總計</t>
    </r>
    <r>
      <rPr>
        <sz val="12"/>
        <color theme="1"/>
        <rFont val="Times New Roman"/>
        <family val="1"/>
      </rPr>
      <t>(</t>
    </r>
    <r>
      <rPr>
        <sz val="12"/>
        <color theme="1"/>
        <rFont val="細明體"/>
        <family val="3"/>
        <charset val="136"/>
      </rPr>
      <t>請刪去不適用者</t>
    </r>
    <r>
      <rPr>
        <sz val="12"/>
        <color theme="1"/>
        <rFont val="Times New Roman"/>
        <family val="1"/>
      </rPr>
      <t>)</t>
    </r>
    <r>
      <rPr>
        <sz val="12"/>
        <color theme="1"/>
        <rFont val="細明體"/>
        <family val="3"/>
        <charset val="136"/>
      </rPr>
      <t>﹕</t>
    </r>
    <r>
      <rPr>
        <sz val="12"/>
        <color theme="1"/>
        <rFont val="新細明體"/>
        <family val="1"/>
        <charset val="136"/>
      </rPr>
      <t xml:space="preserve">   </t>
    </r>
    <phoneticPr fontId="1" type="noConversion"/>
  </si>
  <si>
    <t>時間：</t>
    <phoneticPr fontId="1" type="noConversion"/>
  </si>
  <si>
    <t>地點：</t>
    <phoneticPr fontId="1" type="noConversion"/>
  </si>
  <si>
    <r>
      <rPr>
        <sz val="12"/>
        <color theme="1"/>
        <rFont val="新細明體"/>
        <family val="1"/>
        <charset val="136"/>
      </rPr>
      <t>日期</t>
    </r>
    <r>
      <rPr>
        <sz val="12"/>
        <color theme="1"/>
        <rFont val="細明體"/>
        <family val="3"/>
        <charset val="136"/>
      </rPr>
      <t>：</t>
    </r>
    <phoneticPr fontId="1" type="noConversion"/>
  </si>
  <si>
    <r>
      <rPr>
        <sz val="7"/>
        <color theme="1"/>
        <rFont val="Times New Roman"/>
        <family val="1"/>
      </rPr>
      <t xml:space="preserve"> </t>
    </r>
    <r>
      <rPr>
        <sz val="12"/>
        <color theme="1"/>
        <rFont val="細明體"/>
        <family val="3"/>
        <charset val="136"/>
      </rPr>
      <t>除非另有說明，否則各附表所載的年份</t>
    </r>
    <r>
      <rPr>
        <sz val="12"/>
        <color theme="1"/>
        <rFont val="Times New Roman"/>
        <family val="1"/>
      </rPr>
      <t>(</t>
    </r>
    <r>
      <rPr>
        <sz val="12"/>
        <color theme="1"/>
        <rFont val="細明體"/>
        <family val="3"/>
        <charset val="136"/>
      </rPr>
      <t>例如</t>
    </r>
    <r>
      <rPr>
        <sz val="12"/>
        <color theme="1"/>
        <rFont val="Times New Roman"/>
        <family val="1"/>
      </rPr>
      <t xml:space="preserve"> “2019/20”</t>
    </r>
    <r>
      <rPr>
        <sz val="12"/>
        <color theme="1"/>
        <rFont val="新細明體"/>
        <family val="1"/>
        <charset val="136"/>
      </rPr>
      <t>、</t>
    </r>
    <r>
      <rPr>
        <sz val="12"/>
        <color theme="1"/>
        <rFont val="Times New Roman"/>
        <family val="1"/>
      </rPr>
      <t xml:space="preserve"> “</t>
    </r>
    <r>
      <rPr>
        <sz val="12"/>
        <color theme="1"/>
        <rFont val="新細明體"/>
        <family val="1"/>
        <charset val="136"/>
      </rPr>
      <t>三年</t>
    </r>
    <r>
      <rPr>
        <sz val="12"/>
        <color theme="1"/>
        <rFont val="Times New Roman"/>
        <family val="1"/>
      </rPr>
      <t>”)</t>
    </r>
    <r>
      <rPr>
        <sz val="12"/>
        <color theme="1"/>
        <rFont val="細明體"/>
        <family val="3"/>
        <charset val="136"/>
      </rPr>
      <t>均為學年，而各附表所提述的貨幣均為港幣。</t>
    </r>
    <phoneticPr fontId="1" type="noConversion"/>
  </si>
  <si>
    <r>
      <t xml:space="preserve">1.   </t>
    </r>
    <r>
      <rPr>
        <sz val="12"/>
        <color theme="1"/>
        <rFont val="細明體"/>
        <family val="3"/>
        <charset val="136"/>
      </rPr>
      <t>附表所載的個人資料，教育局會用以處理</t>
    </r>
    <r>
      <rPr>
        <sz val="12"/>
        <color theme="1"/>
        <rFont val="Times New Roman"/>
        <family val="1"/>
      </rPr>
      <t>2019/20</t>
    </r>
    <r>
      <rPr>
        <sz val="12"/>
        <color theme="1"/>
        <rFont val="細明體"/>
        <family val="3"/>
        <charset val="136"/>
      </rPr>
      <t>學年的學費調整、進行核數工作，以及作
   統計和研究之用。</t>
    </r>
    <phoneticPr fontId="1" type="noConversion"/>
  </si>
  <si>
    <r>
      <t>2019/20</t>
    </r>
    <r>
      <rPr>
        <b/>
        <sz val="12"/>
        <color theme="1"/>
        <rFont val="新細明體"/>
        <family val="1"/>
        <charset val="136"/>
      </rPr>
      <t>學年沒有參加幼稚園教育計劃的</t>
    </r>
    <phoneticPr fontId="1" type="noConversion"/>
  </si>
  <si>
    <t>幼稚園／幼稚園暨幼兒中心及設有幼稚園班級的學校</t>
    <phoneticPr fontId="1" type="noConversion"/>
  </si>
  <si>
    <r>
      <t xml:space="preserve">(2) </t>
    </r>
    <r>
      <rPr>
        <b/>
        <sz val="11"/>
        <color theme="1"/>
        <rFont val="新細明體"/>
        <family val="1"/>
        <charset val="136"/>
      </rPr>
      <t xml:space="preserve">所有其他申請調整2019/20學費
</t>
    </r>
    <r>
      <rPr>
        <b/>
        <sz val="11"/>
        <color theme="1"/>
        <rFont val="Times New Roman"/>
        <family val="1"/>
      </rPr>
      <t xml:space="preserve">      </t>
    </r>
    <r>
      <rPr>
        <b/>
        <sz val="11"/>
        <color theme="1"/>
        <rFont val="新細明體"/>
        <family val="1"/>
        <charset val="136"/>
      </rPr>
      <t>的幼稚園／幼稚園暨幼兒中心</t>
    </r>
    <phoneticPr fontId="1" type="noConversion"/>
  </si>
  <si>
    <r>
      <t>[</t>
    </r>
    <r>
      <rPr>
        <sz val="11"/>
        <color theme="1"/>
        <rFont val="新細明體"/>
        <family val="1"/>
        <charset val="136"/>
      </rPr>
      <t>如有需要，本局或會要求幼稚園／幼稚園暨幼兒中心填寫附表</t>
    </r>
    <r>
      <rPr>
        <sz val="11"/>
        <color theme="1"/>
        <rFont val="Times New Roman"/>
        <family val="1"/>
      </rPr>
      <t>4C</t>
    </r>
    <r>
      <rPr>
        <sz val="11"/>
        <color theme="1"/>
        <rFont val="新細明體"/>
        <family val="1"/>
        <charset val="136"/>
      </rPr>
      <t>、</t>
    </r>
    <r>
      <rPr>
        <sz val="11"/>
        <color theme="1"/>
        <rFont val="Times New Roman"/>
        <family val="1"/>
      </rPr>
      <t>4D</t>
    </r>
    <r>
      <rPr>
        <sz val="11"/>
        <color theme="1"/>
        <rFont val="新細明體"/>
        <family val="1"/>
        <charset val="136"/>
      </rPr>
      <t>及</t>
    </r>
    <r>
      <rPr>
        <sz val="11"/>
        <color theme="1"/>
        <rFont val="Times New Roman"/>
        <family val="1"/>
      </rPr>
      <t>5</t>
    </r>
    <r>
      <rPr>
        <sz val="11"/>
        <color theme="1"/>
        <rFont val="新細明體"/>
        <family val="1"/>
        <charset val="136"/>
      </rPr>
      <t>。</t>
    </r>
    <r>
      <rPr>
        <sz val="11"/>
        <color theme="1"/>
        <rFont val="Times New Roman"/>
        <family val="1"/>
      </rPr>
      <t>]</t>
    </r>
    <phoneticPr fontId="1" type="noConversion"/>
  </si>
  <si>
    <t>在2019/20學年沒有參加幼稚園教育計劃的幼稚園／幼稚園暨幼兒中心</t>
    <phoneticPr fontId="1" type="noConversion"/>
  </si>
  <si>
    <t>申請調整學費所須填寫的附表一覽表</t>
    <phoneticPr fontId="1" type="noConversion"/>
  </si>
  <si>
    <r>
      <t xml:space="preserve">2.   </t>
    </r>
    <r>
      <rPr>
        <sz val="12"/>
        <color theme="1"/>
        <rFont val="細明體"/>
        <family val="3"/>
        <charset val="136"/>
      </rPr>
      <t>教育局在辦理與上文有關的事宜時，可能會把附表所載的個人資料，交予獲授權處理個人
   資料的其他政府部門／機構</t>
    </r>
    <r>
      <rPr>
        <sz val="12"/>
        <color theme="1"/>
        <rFont val="Times New Roman"/>
        <family val="1"/>
      </rPr>
      <t>(</t>
    </r>
    <r>
      <rPr>
        <sz val="12"/>
        <color theme="1"/>
        <rFont val="細明體"/>
        <family val="3"/>
        <charset val="136"/>
      </rPr>
      <t>例如審計署</t>
    </r>
    <r>
      <rPr>
        <sz val="12"/>
        <color theme="1"/>
        <rFont val="Times New Roman"/>
        <family val="1"/>
      </rPr>
      <t>)</t>
    </r>
    <r>
      <rPr>
        <sz val="12"/>
        <color theme="1"/>
        <rFont val="細明體"/>
        <family val="3"/>
        <charset val="136"/>
      </rPr>
      <t>核實。</t>
    </r>
    <phoneticPr fontId="1" type="noConversion"/>
  </si>
  <si>
    <r>
      <t xml:space="preserve">4.   </t>
    </r>
    <r>
      <rPr>
        <sz val="12"/>
        <color theme="1"/>
        <rFont val="細明體"/>
        <family val="3"/>
        <charset val="136"/>
      </rPr>
      <t>如欲查詢有關附表所蒐集的個人資料，包括要求查閱及更正資料事宜，需以書面方式向
   幼稚園／幼稚園暨幼兒中心所屬區域教育服務處／幼稚園及幼兒中心聯合辦事處提出。</t>
    </r>
    <phoneticPr fontId="1" type="noConversion"/>
  </si>
  <si>
    <r>
      <t xml:space="preserve">(1) </t>
    </r>
    <r>
      <rPr>
        <b/>
        <sz val="11"/>
        <color theme="1"/>
        <rFont val="新細明體"/>
        <family val="1"/>
        <charset val="136"/>
      </rPr>
      <t>所有在</t>
    </r>
    <r>
      <rPr>
        <b/>
        <sz val="11"/>
        <color theme="1"/>
        <rFont val="Times New Roman"/>
        <family val="1"/>
      </rPr>
      <t>2017/18</t>
    </r>
    <r>
      <rPr>
        <b/>
        <sz val="11"/>
        <color theme="1"/>
        <rFont val="新細明體"/>
        <family val="1"/>
        <charset val="136"/>
      </rPr>
      <t>及</t>
    </r>
    <r>
      <rPr>
        <b/>
        <sz val="11"/>
        <color theme="1"/>
        <rFont val="Times New Roman"/>
        <family val="1"/>
      </rPr>
      <t>2018/19</t>
    </r>
    <r>
      <rPr>
        <b/>
        <sz val="11"/>
        <color theme="1"/>
        <rFont val="新細明體"/>
        <family val="1"/>
        <charset val="136"/>
      </rPr>
      <t>沒有參加</t>
    </r>
    <r>
      <rPr>
        <b/>
        <sz val="11"/>
        <color theme="1"/>
        <rFont val="新細明體"/>
        <family val="1"/>
        <charset val="136"/>
      </rPr>
      <t>幼稚園教育計劃但仍有兌現學前教育學券計劃資助的幼稚園／幼稚園暨幼兒中心</t>
    </r>
    <r>
      <rPr>
        <b/>
        <sz val="11"/>
        <color theme="1"/>
        <rFont val="Times New Roman"/>
        <family val="1"/>
      </rPr>
      <t>(</t>
    </r>
    <r>
      <rPr>
        <b/>
        <sz val="11"/>
        <color theme="1"/>
        <rFont val="新細明體"/>
        <family val="1"/>
        <charset val="136"/>
      </rPr>
      <t>即在</t>
    </r>
    <r>
      <rPr>
        <b/>
        <sz val="11"/>
        <color theme="1"/>
        <rFont val="Times New Roman"/>
        <family val="1"/>
      </rPr>
      <t>2017/18</t>
    </r>
    <r>
      <rPr>
        <b/>
        <sz val="11"/>
        <color theme="1"/>
        <rFont val="新細明體"/>
        <family val="1"/>
        <charset val="136"/>
      </rPr>
      <t>及</t>
    </r>
    <r>
      <rPr>
        <b/>
        <sz val="11"/>
        <color theme="1"/>
        <rFont val="Times New Roman"/>
        <family val="1"/>
      </rPr>
      <t>2018/19</t>
    </r>
    <r>
      <rPr>
        <b/>
        <sz val="11"/>
        <color theme="1"/>
        <rFont val="新細明體"/>
        <family val="1"/>
        <charset val="136"/>
      </rPr>
      <t>仍有部份班級的學童合資格領取學券資助的幼稚園</t>
    </r>
    <r>
      <rPr>
        <b/>
        <sz val="11"/>
        <color theme="1"/>
        <rFont val="Times New Roman"/>
        <family val="1"/>
      </rPr>
      <t>)</t>
    </r>
    <phoneticPr fontId="1" type="noConversion"/>
  </si>
  <si>
    <r>
      <rPr>
        <sz val="11"/>
        <rFont val="細明體"/>
        <family val="3"/>
        <charset val="136"/>
      </rPr>
      <t>本人明白，本校必須提交</t>
    </r>
    <r>
      <rPr>
        <sz val="11"/>
        <rFont val="Times New Roman"/>
        <family val="1"/>
      </rPr>
      <t>2017/18</t>
    </r>
    <r>
      <rPr>
        <sz val="11"/>
        <rFont val="細明體"/>
        <family val="3"/>
        <charset val="136"/>
      </rPr>
      <t>學年或財政年度經審計的周年帳目供教育局審閱（請參閱教育局通函第</t>
    </r>
    <r>
      <rPr>
        <sz val="11"/>
        <rFont val="Times New Roman"/>
        <family val="1"/>
      </rPr>
      <t>108/2018</t>
    </r>
    <r>
      <rPr>
        <sz val="11"/>
        <rFont val="細明體"/>
        <family val="3"/>
        <charset val="136"/>
      </rPr>
      <t>號）；若本校未能提交該帳目，本學費調整申請將不會受理，並會以凍結學費處理。</t>
    </r>
    <phoneticPr fontId="35" type="noConversion"/>
  </si>
  <si>
    <r>
      <rPr>
        <sz val="11"/>
        <rFont val="細明體"/>
        <family val="3"/>
        <charset val="136"/>
      </rPr>
      <t>本人明白本校在教育局要求下，必須提交</t>
    </r>
    <r>
      <rPr>
        <sz val="11"/>
        <rFont val="Times New Roman"/>
        <family val="1"/>
      </rPr>
      <t>2017/18</t>
    </r>
    <r>
      <rPr>
        <sz val="11"/>
        <rFont val="細明體"/>
        <family val="3"/>
        <charset val="136"/>
      </rPr>
      <t>學年或財政年度經審計的周年帳目，以供教育局審核本學費調整申請；若本校未能提交該帳目，本學費調整申請將不會受理，並會以凍結學費處理。</t>
    </r>
    <phoneticPr fontId="35" type="noConversion"/>
  </si>
  <si>
    <r>
      <rPr>
        <sz val="11"/>
        <rFont val="細明體"/>
        <family val="3"/>
        <charset val="136"/>
      </rPr>
      <t>本校在</t>
    </r>
    <r>
      <rPr>
        <sz val="11"/>
        <rFont val="Times New Roman"/>
        <family val="1"/>
      </rPr>
      <t>2017/18</t>
    </r>
    <r>
      <rPr>
        <sz val="11"/>
        <rFont val="細明體"/>
        <family val="3"/>
        <charset val="136"/>
      </rPr>
      <t>學年以後才開辦，因此沒有</t>
    </r>
    <r>
      <rPr>
        <sz val="11"/>
        <rFont val="Times New Roman"/>
        <family val="1"/>
      </rPr>
      <t>2017/18</t>
    </r>
    <r>
      <rPr>
        <sz val="11"/>
        <rFont val="細明體"/>
        <family val="3"/>
        <charset val="136"/>
      </rPr>
      <t>學年或財政年度經審計的周年帳目。</t>
    </r>
    <phoneticPr fontId="35" type="noConversion"/>
  </si>
  <si>
    <r>
      <t>*</t>
    </r>
    <r>
      <rPr>
        <sz val="11"/>
        <rFont val="細明體"/>
        <family val="3"/>
        <charset val="136"/>
      </rPr>
      <t>／幼兒中心部分學年由</t>
    </r>
    <phoneticPr fontId="1" type="noConversion"/>
  </si>
  <si>
    <r>
      <t xml:space="preserve">3. </t>
    </r>
    <r>
      <rPr>
        <b/>
        <sz val="12"/>
        <rFont val="細明體"/>
        <family val="3"/>
        <charset val="136"/>
      </rPr>
      <t>由高級學校發展主任／高級服務主任</t>
    </r>
    <r>
      <rPr>
        <b/>
        <sz val="12"/>
        <rFont val="Times New Roman"/>
        <family val="1"/>
      </rPr>
      <t>(</t>
    </r>
    <r>
      <rPr>
        <b/>
        <sz val="12"/>
        <rFont val="細明體"/>
        <family val="3"/>
        <charset val="136"/>
      </rPr>
      <t>幼稚園及幼兒中心聯合辦事處</t>
    </r>
    <r>
      <rPr>
        <b/>
        <sz val="12"/>
        <rFont val="Times New Roman"/>
        <family val="1"/>
      </rPr>
      <t>)</t>
    </r>
    <r>
      <rPr>
        <b/>
        <sz val="12"/>
        <rFont val="細明體"/>
        <family val="3"/>
        <charset val="136"/>
      </rPr>
      <t>批核</t>
    </r>
    <r>
      <rPr>
        <b/>
        <sz val="12"/>
        <rFont val="Times New Roman"/>
        <family val="1"/>
      </rPr>
      <t xml:space="preserve"> (</t>
    </r>
    <r>
      <rPr>
        <b/>
        <sz val="12"/>
        <rFont val="細明體"/>
        <family val="3"/>
        <charset val="136"/>
      </rPr>
      <t>本局專用</t>
    </r>
    <r>
      <rPr>
        <b/>
        <sz val="12"/>
        <rFont val="Times New Roman"/>
        <family val="1"/>
      </rPr>
      <t>)</t>
    </r>
    <phoneticPr fontId="35" type="noConversion"/>
  </si>
  <si>
    <r>
      <t>2018/19</t>
    </r>
    <r>
      <rPr>
        <b/>
        <sz val="11"/>
        <rFont val="新細明體"/>
        <family val="1"/>
        <charset val="136"/>
      </rPr>
      <t>參加幼稚園教育
計劃狀況</t>
    </r>
    <phoneticPr fontId="1" type="noConversion"/>
  </si>
  <si>
    <r>
      <t>2019/20</t>
    </r>
    <r>
      <rPr>
        <b/>
        <sz val="11"/>
        <rFont val="新細明體"/>
        <family val="1"/>
        <charset val="136"/>
      </rPr>
      <t>參加幼稚園教育
計劃狀況</t>
    </r>
    <phoneticPr fontId="1" type="noConversion"/>
  </si>
  <si>
    <r>
      <t>*</t>
    </r>
    <r>
      <rPr>
        <sz val="10"/>
        <rFont val="細明體"/>
        <family val="3"/>
        <charset val="136"/>
      </rPr>
      <t>高級學校發展主任</t>
    </r>
    <r>
      <rPr>
        <sz val="10"/>
        <rFont val="Times New Roman"/>
        <family val="1"/>
      </rPr>
      <t>(           )</t>
    </r>
    <r>
      <rPr>
        <sz val="10"/>
        <rFont val="細明體"/>
        <family val="3"/>
        <charset val="136"/>
      </rPr>
      <t>（</t>
    </r>
    <r>
      <rPr>
        <sz val="10"/>
        <rFont val="Times New Roman"/>
        <family val="1"/>
      </rPr>
      <t xml:space="preserve"> </t>
    </r>
    <r>
      <rPr>
        <sz val="10"/>
        <rFont val="細明體"/>
        <family val="3"/>
        <charset val="136"/>
      </rPr>
      <t>）／高級服務主任</t>
    </r>
    <r>
      <rPr>
        <sz val="10"/>
        <rFont val="Times New Roman"/>
        <family val="1"/>
      </rPr>
      <t>(</t>
    </r>
    <r>
      <rPr>
        <sz val="10"/>
        <rFont val="細明體"/>
        <family val="3"/>
        <charset val="136"/>
      </rPr>
      <t>幼稚園及幼兒中心聯合辦事處</t>
    </r>
    <r>
      <rPr>
        <sz val="10"/>
        <rFont val="Times New Roman"/>
        <family val="1"/>
      </rPr>
      <t>)</t>
    </r>
    <r>
      <rPr>
        <sz val="10"/>
        <rFont val="細明體"/>
        <family val="3"/>
        <charset val="136"/>
      </rPr>
      <t>（</t>
    </r>
    <r>
      <rPr>
        <sz val="10"/>
        <rFont val="Times New Roman"/>
        <family val="1"/>
      </rPr>
      <t xml:space="preserve">   </t>
    </r>
    <r>
      <rPr>
        <sz val="10"/>
        <rFont val="細明體"/>
        <family val="3"/>
        <charset val="136"/>
      </rPr>
      <t>）</t>
    </r>
    <phoneticPr fontId="35" type="noConversion"/>
  </si>
  <si>
    <r>
      <t xml:space="preserve">2018/19
</t>
    </r>
    <r>
      <rPr>
        <sz val="10"/>
        <color theme="1"/>
        <rFont val="新細明體"/>
        <family val="1"/>
        <charset val="136"/>
      </rPr>
      <t xml:space="preserve">的核准學費
</t>
    </r>
    <r>
      <rPr>
        <sz val="10"/>
        <color theme="1"/>
        <rFont val="Times New Roman"/>
        <family val="1"/>
      </rPr>
      <t>(</t>
    </r>
    <r>
      <rPr>
        <sz val="10"/>
        <color theme="1"/>
        <rFont val="新細明體"/>
        <family val="1"/>
        <charset val="136"/>
      </rPr>
      <t>須與收費證明書上的相符</t>
    </r>
    <r>
      <rPr>
        <sz val="10"/>
        <color theme="1"/>
        <rFont val="Times New Roman"/>
        <family val="1"/>
      </rPr>
      <t>)</t>
    </r>
    <phoneticPr fontId="1" type="noConversion"/>
  </si>
  <si>
    <r>
      <t xml:space="preserve">2019/20
</t>
    </r>
    <r>
      <rPr>
        <sz val="10"/>
        <color theme="1"/>
        <rFont val="新細明體"/>
        <family val="1"/>
        <charset val="136"/>
      </rPr>
      <t>的建議學費</t>
    </r>
    <phoneticPr fontId="1" type="noConversion"/>
  </si>
  <si>
    <t xml:space="preserve">(c) </t>
    <phoneticPr fontId="1" type="noConversion"/>
  </si>
  <si>
    <t>(d)</t>
    <phoneticPr fontId="1" type="noConversion"/>
  </si>
  <si>
    <t>(e)</t>
    <phoneticPr fontId="1" type="noConversion"/>
  </si>
  <si>
    <t>(f)</t>
    <phoneticPr fontId="1" type="noConversion"/>
  </si>
  <si>
    <t>(g)</t>
    <phoneticPr fontId="1" type="noConversion"/>
  </si>
  <si>
    <t xml:space="preserve">(h) </t>
    <phoneticPr fontId="1" type="noConversion"/>
  </si>
  <si>
    <r>
      <t>2019/20</t>
    </r>
    <r>
      <rPr>
        <sz val="10"/>
        <color theme="1"/>
        <rFont val="新細明體"/>
        <family val="1"/>
        <charset val="136"/>
      </rPr>
      <t xml:space="preserve">的建議
收費期數
</t>
    </r>
    <r>
      <rPr>
        <i/>
        <sz val="10"/>
        <color theme="1"/>
        <rFont val="Times New Roman"/>
        <family val="1"/>
      </rPr>
      <t>(</t>
    </r>
    <r>
      <rPr>
        <i/>
        <sz val="10"/>
        <color theme="1"/>
        <rFont val="新細明體"/>
        <family val="1"/>
        <charset val="136"/>
      </rPr>
      <t>註</t>
    </r>
    <r>
      <rPr>
        <i/>
        <sz val="10"/>
        <color theme="1"/>
        <rFont val="Times New Roman"/>
        <family val="1"/>
      </rPr>
      <t>1)</t>
    </r>
    <phoneticPr fontId="1" type="noConversion"/>
  </si>
  <si>
    <t>2018/19</t>
    <phoneticPr fontId="1" type="noConversion"/>
  </si>
  <si>
    <t>2019/20</t>
    <phoneticPr fontId="1" type="noConversion"/>
  </si>
  <si>
    <r>
      <t>(</t>
    </r>
    <r>
      <rPr>
        <b/>
        <sz val="10"/>
        <color theme="1"/>
        <rFont val="新細明體"/>
        <family val="1"/>
        <charset val="136"/>
      </rPr>
      <t>截至</t>
    </r>
    <r>
      <rPr>
        <b/>
        <sz val="10"/>
        <color theme="1"/>
        <rFont val="Times New Roman"/>
        <family val="1"/>
      </rPr>
      <t>2019</t>
    </r>
    <r>
      <rPr>
        <b/>
        <sz val="10"/>
        <color theme="1"/>
        <rFont val="新細明體"/>
        <family val="1"/>
        <charset val="136"/>
      </rPr>
      <t>年</t>
    </r>
    <r>
      <rPr>
        <b/>
        <sz val="10"/>
        <color theme="1"/>
        <rFont val="Times New Roman"/>
        <family val="1"/>
      </rPr>
      <t>1</t>
    </r>
    <r>
      <rPr>
        <b/>
        <sz val="10"/>
        <color theme="1"/>
        <rFont val="新細明體"/>
        <family val="1"/>
        <charset val="136"/>
      </rPr>
      <t>月</t>
    </r>
    <r>
      <rPr>
        <b/>
        <sz val="10"/>
        <color theme="1"/>
        <rFont val="Times New Roman"/>
        <family val="1"/>
      </rPr>
      <t>)</t>
    </r>
    <phoneticPr fontId="1" type="noConversion"/>
  </si>
  <si>
    <r>
      <t>(</t>
    </r>
    <r>
      <rPr>
        <b/>
        <sz val="10"/>
        <color theme="1"/>
        <rFont val="新細明體"/>
        <family val="1"/>
        <charset val="136"/>
      </rPr>
      <t>截至</t>
    </r>
    <r>
      <rPr>
        <b/>
        <sz val="10"/>
        <color theme="1"/>
        <rFont val="Times New Roman"/>
        <family val="1"/>
      </rPr>
      <t>2019</t>
    </r>
    <r>
      <rPr>
        <b/>
        <sz val="10"/>
        <color theme="1"/>
        <rFont val="新細明體"/>
        <family val="1"/>
        <charset val="136"/>
      </rPr>
      <t>年</t>
    </r>
    <r>
      <rPr>
        <b/>
        <sz val="10"/>
        <color theme="1"/>
        <rFont val="Times New Roman"/>
        <family val="1"/>
      </rPr>
      <t>9</t>
    </r>
    <r>
      <rPr>
        <b/>
        <sz val="10"/>
        <color theme="1"/>
        <rFont val="新細明體"/>
        <family val="1"/>
        <charset val="136"/>
      </rPr>
      <t>月</t>
    </r>
    <r>
      <rPr>
        <b/>
        <sz val="10"/>
        <color theme="1"/>
        <rFont val="Times New Roman"/>
        <family val="1"/>
      </rPr>
      <t>)</t>
    </r>
    <phoneticPr fontId="1" type="noConversion"/>
  </si>
  <si>
    <r>
      <t>1. (c)</t>
    </r>
    <r>
      <rPr>
        <sz val="11"/>
        <color theme="1"/>
        <rFont val="新細明體"/>
        <family val="1"/>
        <charset val="136"/>
      </rPr>
      <t>欄的建議學費須能被</t>
    </r>
    <r>
      <rPr>
        <sz val="11"/>
        <color theme="1"/>
        <rFont val="Times New Roman"/>
        <family val="1"/>
      </rPr>
      <t>(d)</t>
    </r>
    <r>
      <rPr>
        <sz val="11"/>
        <color theme="1"/>
        <rFont val="新細明體"/>
        <family val="1"/>
        <charset val="136"/>
      </rPr>
      <t>欄的建議收費期數除盡，即建議的每期學費必須是整數。</t>
    </r>
    <phoneticPr fontId="1" type="noConversion"/>
  </si>
  <si>
    <r>
      <rPr>
        <b/>
        <u/>
        <sz val="11"/>
        <color theme="1"/>
        <rFont val="新細明體"/>
        <family val="1"/>
        <charset val="136"/>
      </rPr>
      <t>表</t>
    </r>
    <r>
      <rPr>
        <b/>
        <u/>
        <sz val="11"/>
        <color theme="1"/>
        <rFont val="Times New Roman"/>
        <family val="1"/>
      </rPr>
      <t>1</t>
    </r>
    <r>
      <rPr>
        <b/>
        <u/>
        <sz val="11"/>
        <color theme="1"/>
        <rFont val="新細明體"/>
        <family val="1"/>
        <charset val="136"/>
      </rPr>
      <t>：為</t>
    </r>
    <r>
      <rPr>
        <b/>
        <u/>
        <sz val="11"/>
        <color theme="1"/>
        <rFont val="Times New Roman"/>
        <family val="1"/>
      </rPr>
      <t>0</t>
    </r>
    <r>
      <rPr>
        <b/>
        <u/>
        <sz val="11"/>
        <color theme="1"/>
        <rFont val="新細明體"/>
        <family val="1"/>
        <charset val="136"/>
      </rPr>
      <t>至</t>
    </r>
    <r>
      <rPr>
        <b/>
        <u/>
        <sz val="11"/>
        <color theme="1"/>
        <rFont val="Times New Roman"/>
        <family val="1"/>
      </rPr>
      <t>3</t>
    </r>
    <r>
      <rPr>
        <b/>
        <u/>
        <sz val="11"/>
        <color theme="1"/>
        <rFont val="新細明體"/>
        <family val="1"/>
        <charset val="136"/>
      </rPr>
      <t>歲</t>
    </r>
    <r>
      <rPr>
        <b/>
        <u/>
        <sz val="11"/>
        <color theme="1"/>
        <rFont val="Times New Roman"/>
        <family val="1"/>
      </rPr>
      <t xml:space="preserve"> </t>
    </r>
    <r>
      <rPr>
        <b/>
        <u/>
        <sz val="11"/>
        <color theme="1"/>
        <rFont val="新細明體"/>
        <family val="1"/>
        <charset val="136"/>
      </rPr>
      <t>／</t>
    </r>
    <r>
      <rPr>
        <b/>
        <u/>
        <sz val="11"/>
        <color theme="1"/>
        <rFont val="Times New Roman"/>
        <family val="1"/>
      </rPr>
      <t xml:space="preserve"> 2</t>
    </r>
    <r>
      <rPr>
        <b/>
        <u/>
        <sz val="11"/>
        <color theme="1"/>
        <rFont val="新細明體"/>
        <family val="1"/>
        <charset val="136"/>
      </rPr>
      <t>至</t>
    </r>
    <r>
      <rPr>
        <b/>
        <u/>
        <sz val="11"/>
        <color theme="1"/>
        <rFont val="Times New Roman"/>
        <family val="1"/>
      </rPr>
      <t>3</t>
    </r>
    <r>
      <rPr>
        <b/>
        <u/>
        <sz val="11"/>
        <color theme="1"/>
        <rFont val="新細明體"/>
        <family val="1"/>
        <charset val="136"/>
      </rPr>
      <t>歲兒童提供服務的資料</t>
    </r>
    <r>
      <rPr>
        <b/>
        <u/>
        <sz val="11"/>
        <color theme="1"/>
        <rFont val="Times New Roman"/>
        <family val="1"/>
      </rPr>
      <t/>
    </r>
    <phoneticPr fontId="1" type="noConversion"/>
  </si>
  <si>
    <r>
      <t>*</t>
    </r>
    <r>
      <rPr>
        <sz val="12"/>
        <color theme="1"/>
        <rFont val="新細明體"/>
        <family val="1"/>
        <charset val="136"/>
      </rPr>
      <t>幼稚園／幼稚園暨幼兒中心名稱：</t>
    </r>
    <r>
      <rPr>
        <u/>
        <sz val="11"/>
        <color theme="1"/>
        <rFont val="新細明體"/>
        <family val="1"/>
        <charset val="136"/>
      </rPr>
      <t/>
    </r>
    <phoneticPr fontId="1" type="noConversion"/>
  </si>
  <si>
    <r>
      <t>2019/20</t>
    </r>
    <r>
      <rPr>
        <sz val="10"/>
        <color theme="1"/>
        <rFont val="新細明體"/>
        <family val="1"/>
        <charset val="136"/>
      </rPr>
      <t xml:space="preserve">的建議
收費期數
</t>
    </r>
    <r>
      <rPr>
        <i/>
        <sz val="10"/>
        <color theme="1"/>
        <rFont val="Times New Roman"/>
        <family val="1"/>
      </rPr>
      <t>(</t>
    </r>
    <r>
      <rPr>
        <i/>
        <sz val="10"/>
        <color theme="1"/>
        <rFont val="新細明體"/>
        <family val="1"/>
        <charset val="136"/>
      </rPr>
      <t>註</t>
    </r>
    <r>
      <rPr>
        <i/>
        <sz val="10"/>
        <color theme="1"/>
        <rFont val="Times New Roman"/>
        <family val="1"/>
      </rPr>
      <t>2</t>
    </r>
    <r>
      <rPr>
        <i/>
        <sz val="10"/>
        <color theme="1"/>
        <rFont val="新細明體"/>
        <family val="1"/>
        <charset val="136"/>
      </rPr>
      <t>及</t>
    </r>
    <r>
      <rPr>
        <i/>
        <sz val="10"/>
        <color theme="1"/>
        <rFont val="Times New Roman"/>
        <family val="1"/>
      </rPr>
      <t>3)</t>
    </r>
    <phoneticPr fontId="1" type="noConversion"/>
  </si>
  <si>
    <r>
      <t>(</t>
    </r>
    <r>
      <rPr>
        <sz val="10"/>
        <color theme="1"/>
        <rFont val="新細明體"/>
        <family val="1"/>
        <charset val="136"/>
      </rPr>
      <t>截至</t>
    </r>
    <r>
      <rPr>
        <sz val="10"/>
        <color theme="1"/>
        <rFont val="Times New Roman"/>
        <family val="1"/>
      </rPr>
      <t>2019</t>
    </r>
    <r>
      <rPr>
        <sz val="10"/>
        <color theme="1"/>
        <rFont val="新細明體"/>
        <family val="1"/>
        <charset val="136"/>
      </rPr>
      <t>年</t>
    </r>
    <r>
      <rPr>
        <sz val="10"/>
        <color theme="1"/>
        <rFont val="Times New Roman"/>
        <family val="1"/>
      </rPr>
      <t>1</t>
    </r>
    <r>
      <rPr>
        <sz val="10"/>
        <color theme="1"/>
        <rFont val="新細明體"/>
        <family val="1"/>
        <charset val="136"/>
      </rPr>
      <t>月</t>
    </r>
    <r>
      <rPr>
        <sz val="10"/>
        <color theme="1"/>
        <rFont val="Times New Roman"/>
        <family val="1"/>
      </rPr>
      <t>)</t>
    </r>
    <phoneticPr fontId="1" type="noConversion"/>
  </si>
  <si>
    <r>
      <t>(</t>
    </r>
    <r>
      <rPr>
        <sz val="10"/>
        <color theme="1"/>
        <rFont val="新細明體"/>
        <family val="1"/>
        <charset val="136"/>
      </rPr>
      <t>截至</t>
    </r>
    <r>
      <rPr>
        <sz val="10"/>
        <color theme="1"/>
        <rFont val="Times New Roman"/>
        <family val="1"/>
      </rPr>
      <t>2019</t>
    </r>
    <r>
      <rPr>
        <sz val="10"/>
        <color theme="1"/>
        <rFont val="新細明體"/>
        <family val="1"/>
        <charset val="136"/>
      </rPr>
      <t>年</t>
    </r>
    <r>
      <rPr>
        <sz val="10"/>
        <color theme="1"/>
        <rFont val="Times New Roman"/>
        <family val="1"/>
      </rPr>
      <t>9</t>
    </r>
    <r>
      <rPr>
        <sz val="10"/>
        <color theme="1"/>
        <rFont val="新細明體"/>
        <family val="1"/>
        <charset val="136"/>
      </rPr>
      <t>月</t>
    </r>
    <r>
      <rPr>
        <sz val="10"/>
        <color theme="1"/>
        <rFont val="Times New Roman"/>
        <family val="1"/>
      </rPr>
      <t>)</t>
    </r>
    <phoneticPr fontId="1" type="noConversion"/>
  </si>
  <si>
    <t>2019/20</t>
    <phoneticPr fontId="1" type="noConversion"/>
  </si>
  <si>
    <r>
      <t>2018/19</t>
    </r>
    <r>
      <rPr>
        <sz val="10"/>
        <color theme="1"/>
        <rFont val="細明體"/>
        <family val="3"/>
        <charset val="136"/>
      </rPr>
      <t xml:space="preserve">的核准學費
</t>
    </r>
    <r>
      <rPr>
        <sz val="10"/>
        <color theme="1"/>
        <rFont val="Times New Roman"/>
        <family val="1"/>
      </rPr>
      <t>(</t>
    </r>
    <r>
      <rPr>
        <sz val="10"/>
        <color theme="1"/>
        <rFont val="細明體"/>
        <family val="3"/>
        <charset val="136"/>
      </rPr>
      <t xml:space="preserve">收費證明書所載兌換學券前
</t>
    </r>
    <r>
      <rPr>
        <sz val="10"/>
        <color theme="1"/>
        <rFont val="Times New Roman"/>
        <family val="1"/>
      </rPr>
      <t>(</t>
    </r>
    <r>
      <rPr>
        <sz val="10"/>
        <color theme="1"/>
        <rFont val="細明體"/>
        <family val="3"/>
        <charset val="136"/>
      </rPr>
      <t>如適用</t>
    </r>
    <r>
      <rPr>
        <sz val="10"/>
        <color theme="1"/>
        <rFont val="Times New Roman"/>
        <family val="1"/>
      </rPr>
      <t>)</t>
    </r>
    <r>
      <rPr>
        <sz val="10"/>
        <color theme="1"/>
        <rFont val="細明體"/>
        <family val="3"/>
        <charset val="136"/>
      </rPr>
      <t>的學費</t>
    </r>
    <r>
      <rPr>
        <sz val="10"/>
        <color theme="1"/>
        <rFont val="Times New Roman"/>
        <family val="1"/>
      </rPr>
      <t>)</t>
    </r>
    <r>
      <rPr>
        <i/>
        <sz val="10"/>
        <color theme="1"/>
        <rFont val="Times New Roman"/>
        <family val="1"/>
      </rPr>
      <t>(</t>
    </r>
    <r>
      <rPr>
        <i/>
        <sz val="10"/>
        <color theme="1"/>
        <rFont val="細明體"/>
        <family val="3"/>
        <charset val="136"/>
      </rPr>
      <t>註</t>
    </r>
    <r>
      <rPr>
        <i/>
        <sz val="10"/>
        <color theme="1"/>
        <rFont val="Times New Roman"/>
        <family val="1"/>
      </rPr>
      <t xml:space="preserve">1) </t>
    </r>
    <phoneticPr fontId="1" type="noConversion"/>
  </si>
  <si>
    <r>
      <t>2019/20</t>
    </r>
    <r>
      <rPr>
        <sz val="10"/>
        <color theme="1"/>
        <rFont val="細明體"/>
        <family val="3"/>
        <charset val="136"/>
      </rPr>
      <t xml:space="preserve">的建議學費
</t>
    </r>
    <r>
      <rPr>
        <sz val="10"/>
        <color theme="1"/>
        <rFont val="Times New Roman"/>
        <family val="1"/>
      </rPr>
      <t/>
    </r>
    <phoneticPr fontId="1" type="noConversion"/>
  </si>
  <si>
    <r>
      <t xml:space="preserve">3.   </t>
    </r>
    <r>
      <rPr>
        <sz val="10"/>
        <color theme="1"/>
        <rFont val="新細明體"/>
        <family val="1"/>
        <charset val="136"/>
      </rPr>
      <t>若</t>
    </r>
    <r>
      <rPr>
        <sz val="10"/>
        <color theme="1"/>
        <rFont val="Times New Roman"/>
        <family val="1"/>
      </rPr>
      <t>2019/20</t>
    </r>
    <r>
      <rPr>
        <sz val="10"/>
        <color theme="1"/>
        <rFont val="新細明體"/>
        <family val="1"/>
        <charset val="136"/>
      </rPr>
      <t>的建議收費期數與</t>
    </r>
    <r>
      <rPr>
        <sz val="10"/>
        <color theme="1"/>
        <rFont val="Times New Roman"/>
        <family val="1"/>
      </rPr>
      <t>2018/19</t>
    </r>
    <r>
      <rPr>
        <sz val="10"/>
        <color theme="1"/>
        <rFont val="新細明體"/>
        <family val="1"/>
        <charset val="136"/>
      </rPr>
      <t>的不同，須事先獲得教育局常任秘書長的批准，詳情請聯絡所屬學校發展主任</t>
    </r>
    <r>
      <rPr>
        <sz val="10"/>
        <color theme="1"/>
        <rFont val="Times New Roman"/>
        <family val="1"/>
      </rPr>
      <t>/</t>
    </r>
    <r>
      <rPr>
        <sz val="10"/>
        <color theme="1"/>
        <rFont val="新細明體"/>
        <family val="1"/>
        <charset val="136"/>
      </rPr>
      <t>服務主任。</t>
    </r>
    <phoneticPr fontId="1" type="noConversion"/>
  </si>
  <si>
    <r>
      <rPr>
        <b/>
        <sz val="12"/>
        <color theme="1"/>
        <rFont val="新細明體"/>
        <family val="1"/>
        <charset val="136"/>
      </rPr>
      <t>每名兒童／學生每年
的核准膳食費</t>
    </r>
    <r>
      <rPr>
        <sz val="12"/>
        <color theme="1"/>
        <rFont val="Times New Roman"/>
        <family val="1"/>
      </rPr>
      <t/>
    </r>
    <phoneticPr fontId="1" type="noConversion"/>
  </si>
  <si>
    <r>
      <rPr>
        <b/>
        <sz val="12"/>
        <color theme="1"/>
        <rFont val="新細明體"/>
        <family val="1"/>
        <charset val="136"/>
      </rPr>
      <t>每名兒童／學生每年
的建議膳食費</t>
    </r>
    <r>
      <rPr>
        <sz val="12"/>
        <color theme="1"/>
        <rFont val="新細明體"/>
        <family val="1"/>
        <charset val="136"/>
      </rPr>
      <t/>
    </r>
    <phoneticPr fontId="1" type="noConversion"/>
  </si>
  <si>
    <r>
      <t xml:space="preserve"> (</t>
    </r>
    <r>
      <rPr>
        <sz val="11"/>
        <color theme="1"/>
        <rFont val="新細明體"/>
        <family val="2"/>
        <charset val="136"/>
      </rPr>
      <t>獲取日期</t>
    </r>
    <r>
      <rPr>
        <sz val="11"/>
        <color theme="1"/>
        <rFont val="Times New Roman"/>
        <family val="1"/>
      </rPr>
      <t xml:space="preserve">) </t>
    </r>
    <r>
      <rPr>
        <sz val="11"/>
        <color theme="1"/>
        <rFont val="新細明體"/>
        <family val="2"/>
        <charset val="136"/>
      </rPr>
      <t>／</t>
    </r>
    <r>
      <rPr>
        <sz val="11"/>
        <color theme="1"/>
        <rFont val="Times New Roman"/>
        <family val="1"/>
      </rPr>
      <t xml:space="preserve"> </t>
    </r>
    <r>
      <rPr>
        <sz val="11"/>
        <color theme="1"/>
        <rFont val="新細明體"/>
        <family val="2"/>
        <charset val="136"/>
      </rPr>
      <t>幼兒教育學士學位</t>
    </r>
    <r>
      <rPr>
        <sz val="11"/>
        <color theme="1"/>
        <rFont val="Times New Roman"/>
        <family val="1"/>
      </rPr>
      <t xml:space="preserve"> :   </t>
    </r>
    <phoneticPr fontId="1" type="noConversion"/>
  </si>
  <si>
    <r>
      <t>(</t>
    </r>
    <r>
      <rPr>
        <sz val="11"/>
        <color theme="1"/>
        <rFont val="細明體"/>
        <family val="3"/>
        <charset val="136"/>
      </rPr>
      <t>獲取日期</t>
    </r>
    <r>
      <rPr>
        <sz val="11"/>
        <color theme="1"/>
        <rFont val="Times New Roman"/>
        <family val="1"/>
      </rPr>
      <t xml:space="preserve">)       </t>
    </r>
    <r>
      <rPr>
        <sz val="11"/>
        <color theme="1"/>
        <rFont val="細明體"/>
        <family val="3"/>
        <charset val="136"/>
      </rPr>
      <t>／</t>
    </r>
    <r>
      <rPr>
        <sz val="11"/>
        <color theme="1"/>
        <rFont val="Times New Roman"/>
        <family val="1"/>
      </rPr>
      <t xml:space="preserve"> </t>
    </r>
    <r>
      <rPr>
        <sz val="11"/>
        <color theme="1"/>
        <rFont val="細明體"/>
        <family val="3"/>
        <charset val="136"/>
      </rPr>
      <t>其他資歷</t>
    </r>
    <r>
      <rPr>
        <sz val="11"/>
        <color theme="1"/>
        <rFont val="Times New Roman"/>
        <family val="1"/>
      </rPr>
      <t xml:space="preserve"> (</t>
    </r>
    <r>
      <rPr>
        <sz val="11"/>
        <color theme="1"/>
        <rFont val="細明體"/>
        <family val="3"/>
        <charset val="136"/>
      </rPr>
      <t>請註明</t>
    </r>
    <r>
      <rPr>
        <sz val="11"/>
        <color theme="1"/>
        <rFont val="Times New Roman"/>
        <family val="1"/>
      </rPr>
      <t>):</t>
    </r>
    <phoneticPr fontId="1" type="noConversion"/>
  </si>
  <si>
    <r>
      <t>(</t>
    </r>
    <r>
      <rPr>
        <sz val="11"/>
        <color theme="1"/>
        <rFont val="新細明體"/>
        <family val="1"/>
        <charset val="136"/>
      </rPr>
      <t>截至</t>
    </r>
    <r>
      <rPr>
        <sz val="11"/>
        <color theme="1"/>
        <rFont val="Times New Roman"/>
        <family val="1"/>
      </rPr>
      <t>2019</t>
    </r>
    <r>
      <rPr>
        <sz val="11"/>
        <color theme="1"/>
        <rFont val="新細明體"/>
        <family val="1"/>
        <charset val="136"/>
      </rPr>
      <t>年</t>
    </r>
    <r>
      <rPr>
        <sz val="11"/>
        <color theme="1"/>
        <rFont val="Times New Roman"/>
        <family val="1"/>
      </rPr>
      <t>1</t>
    </r>
    <r>
      <rPr>
        <sz val="11"/>
        <color theme="1"/>
        <rFont val="新細明體"/>
        <family val="1"/>
        <charset val="136"/>
      </rPr>
      <t>月</t>
    </r>
    <r>
      <rPr>
        <sz val="11"/>
        <color theme="1"/>
        <rFont val="Times New Roman"/>
        <family val="1"/>
      </rPr>
      <t>1</t>
    </r>
    <r>
      <rPr>
        <sz val="11"/>
        <color theme="1"/>
        <rFont val="新細明體"/>
        <family val="1"/>
        <charset val="136"/>
      </rPr>
      <t>日</t>
    </r>
    <r>
      <rPr>
        <sz val="11"/>
        <color theme="1"/>
        <rFont val="Times New Roman"/>
        <family val="1"/>
      </rPr>
      <t>)</t>
    </r>
    <phoneticPr fontId="1" type="noConversion"/>
  </si>
  <si>
    <r>
      <t>(</t>
    </r>
    <r>
      <rPr>
        <sz val="11"/>
        <color theme="1"/>
        <rFont val="新細明體"/>
        <family val="1"/>
        <charset val="136"/>
      </rPr>
      <t>截至</t>
    </r>
    <r>
      <rPr>
        <sz val="11"/>
        <color theme="1"/>
        <rFont val="Times New Roman"/>
        <family val="1"/>
      </rPr>
      <t>2019</t>
    </r>
    <r>
      <rPr>
        <sz val="11"/>
        <color theme="1"/>
        <rFont val="新細明體"/>
        <family val="1"/>
        <charset val="136"/>
      </rPr>
      <t>年</t>
    </r>
    <r>
      <rPr>
        <sz val="11"/>
        <color theme="1"/>
        <rFont val="Times New Roman"/>
        <family val="1"/>
      </rPr>
      <t>9</t>
    </r>
    <r>
      <rPr>
        <sz val="11"/>
        <color theme="1"/>
        <rFont val="新細明體"/>
        <family val="1"/>
        <charset val="136"/>
      </rPr>
      <t>月</t>
    </r>
    <r>
      <rPr>
        <sz val="11"/>
        <color theme="1"/>
        <rFont val="Times New Roman"/>
        <family val="1"/>
      </rPr>
      <t>1</t>
    </r>
    <r>
      <rPr>
        <sz val="11"/>
        <color theme="1"/>
        <rFont val="新細明體"/>
        <family val="1"/>
        <charset val="136"/>
      </rPr>
      <t>日</t>
    </r>
    <r>
      <rPr>
        <sz val="11"/>
        <color theme="1"/>
        <rFont val="Times New Roman"/>
        <family val="1"/>
      </rPr>
      <t>)</t>
    </r>
    <phoneticPr fontId="1" type="noConversion"/>
  </si>
  <si>
    <r>
      <rPr>
        <sz val="11"/>
        <color theme="1"/>
        <rFont val="新細明體"/>
        <family val="2"/>
        <charset val="136"/>
      </rPr>
      <t>出任幼稚園／幼稚園暨幼兒中心校長的總年資：</t>
    </r>
    <r>
      <rPr>
        <sz val="11"/>
        <color theme="1"/>
        <rFont val="Times New Roman"/>
        <family val="1"/>
      </rPr>
      <t>(</t>
    </r>
    <r>
      <rPr>
        <sz val="11"/>
        <color theme="1"/>
        <rFont val="新細明體"/>
        <family val="2"/>
        <charset val="136"/>
      </rPr>
      <t>截至</t>
    </r>
    <r>
      <rPr>
        <sz val="11"/>
        <color theme="1"/>
        <rFont val="Times New Roman"/>
        <family val="1"/>
      </rPr>
      <t>2018</t>
    </r>
    <r>
      <rPr>
        <sz val="11"/>
        <color theme="1"/>
        <rFont val="新細明體"/>
        <family val="2"/>
        <charset val="136"/>
      </rPr>
      <t>年</t>
    </r>
    <r>
      <rPr>
        <sz val="11"/>
        <color theme="1"/>
        <rFont val="Times New Roman"/>
        <family val="1"/>
      </rPr>
      <t>12</t>
    </r>
    <r>
      <rPr>
        <sz val="11"/>
        <color theme="1"/>
        <rFont val="新細明體"/>
        <family val="2"/>
        <charset val="136"/>
      </rPr>
      <t>月</t>
    </r>
    <r>
      <rPr>
        <sz val="11"/>
        <color theme="1"/>
        <rFont val="Times New Roman"/>
        <family val="1"/>
      </rPr>
      <t>31</t>
    </r>
    <r>
      <rPr>
        <sz val="11"/>
        <color theme="1"/>
        <rFont val="新細明體"/>
        <family val="2"/>
        <charset val="136"/>
      </rPr>
      <t>日</t>
    </r>
    <r>
      <rPr>
        <sz val="11"/>
        <color theme="1"/>
        <rFont val="Times New Roman"/>
        <family val="1"/>
      </rPr>
      <t>)</t>
    </r>
    <r>
      <rPr>
        <sz val="11"/>
        <color theme="1"/>
        <rFont val="新細明體"/>
        <family val="2"/>
        <charset val="136"/>
      </rPr>
      <t>為</t>
    </r>
    <phoneticPr fontId="1" type="noConversion"/>
  </si>
  <si>
    <r>
      <rPr>
        <sz val="10"/>
        <color theme="1"/>
        <rFont val="新細明體"/>
        <family val="1"/>
        <charset val="136"/>
      </rPr>
      <t xml:space="preserve">幼稚園／幼稚園暨幼兒中心
名稱及學校註冊編號
</t>
    </r>
    <r>
      <rPr>
        <i/>
        <sz val="10"/>
        <color theme="1"/>
        <rFont val="Times New Roman"/>
        <family val="1"/>
      </rPr>
      <t>[</t>
    </r>
    <r>
      <rPr>
        <i/>
        <sz val="10"/>
        <color theme="1"/>
        <rFont val="新細明體"/>
        <family val="1"/>
        <charset val="136"/>
      </rPr>
      <t>如校長在超過一所幼稚園／幼稚園暨幼兒中心任職，請註明校長任職的所有幼稚園／幼稚園暨幼兒中心的名稱。</t>
    </r>
    <r>
      <rPr>
        <i/>
        <sz val="10"/>
        <color theme="1"/>
        <rFont val="Times New Roman"/>
        <family val="1"/>
      </rPr>
      <t>]</t>
    </r>
    <r>
      <rPr>
        <sz val="10"/>
        <color theme="1"/>
        <rFont val="Times New Roman"/>
        <family val="1"/>
      </rPr>
      <t xml:space="preserve">
</t>
    </r>
    <phoneticPr fontId="1" type="noConversion"/>
  </si>
  <si>
    <r>
      <t>(a)
#</t>
    </r>
    <r>
      <rPr>
        <sz val="10"/>
        <color theme="1"/>
        <rFont val="細明體"/>
        <family val="3"/>
        <charset val="136"/>
      </rPr>
      <t>月薪／</t>
    </r>
    <r>
      <rPr>
        <sz val="10"/>
        <color theme="1"/>
        <rFont val="Times New Roman"/>
        <family val="1"/>
      </rPr>
      <t xml:space="preserve">
</t>
    </r>
    <r>
      <rPr>
        <sz val="10"/>
        <color theme="1"/>
        <rFont val="細明體"/>
        <family val="3"/>
        <charset val="136"/>
      </rPr>
      <t xml:space="preserve">兼任津貼
</t>
    </r>
    <r>
      <rPr>
        <sz val="10"/>
        <color theme="1"/>
        <rFont val="Times New Roman"/>
        <family val="1"/>
      </rPr>
      <t>(</t>
    </r>
    <r>
      <rPr>
        <sz val="10"/>
        <color theme="1"/>
        <rFont val="細明體"/>
        <family val="3"/>
        <charset val="136"/>
      </rPr>
      <t>包括其他收入</t>
    </r>
    <r>
      <rPr>
        <sz val="10"/>
        <color theme="1"/>
        <rFont val="Times New Roman"/>
        <family val="1"/>
      </rPr>
      <t>-</t>
    </r>
    <r>
      <rPr>
        <i/>
        <sz val="10"/>
        <color theme="1"/>
        <rFont val="Times New Roman"/>
        <family val="1"/>
      </rPr>
      <t xml:space="preserve"> </t>
    </r>
    <r>
      <rPr>
        <i/>
        <sz val="10"/>
        <color theme="1"/>
        <rFont val="細明體"/>
        <family val="3"/>
        <charset val="136"/>
      </rPr>
      <t>參閱第</t>
    </r>
    <r>
      <rPr>
        <i/>
        <sz val="10"/>
        <color theme="1"/>
        <rFont val="Times New Roman"/>
        <family val="1"/>
      </rPr>
      <t>13</t>
    </r>
    <r>
      <rPr>
        <i/>
        <sz val="10"/>
        <color theme="1"/>
        <rFont val="細明體"/>
        <family val="3"/>
        <charset val="136"/>
      </rPr>
      <t>頁註</t>
    </r>
    <r>
      <rPr>
        <i/>
        <sz val="10"/>
        <color theme="1"/>
        <rFont val="Times New Roman"/>
        <family val="1"/>
      </rPr>
      <t xml:space="preserve">1)
</t>
    </r>
    <phoneticPr fontId="1" type="noConversion"/>
  </si>
  <si>
    <r>
      <t xml:space="preserve">(b)
</t>
    </r>
    <r>
      <rPr>
        <sz val="10"/>
        <color theme="1"/>
        <rFont val="新細明體"/>
        <family val="1"/>
        <charset val="136"/>
      </rPr>
      <t xml:space="preserve">僱主每月的公／強積金供款額
</t>
    </r>
    <r>
      <rPr>
        <i/>
        <sz val="10"/>
        <color theme="1"/>
        <rFont val="Times New Roman"/>
        <family val="1"/>
      </rPr>
      <t>(</t>
    </r>
    <r>
      <rPr>
        <i/>
        <sz val="10"/>
        <color theme="1"/>
        <rFont val="新細明體"/>
        <family val="1"/>
        <charset val="136"/>
      </rPr>
      <t>參閱第</t>
    </r>
    <r>
      <rPr>
        <i/>
        <sz val="10"/>
        <color theme="1"/>
        <rFont val="Times New Roman"/>
        <family val="1"/>
      </rPr>
      <t>13</t>
    </r>
    <r>
      <rPr>
        <i/>
        <sz val="10"/>
        <color theme="1"/>
        <rFont val="新細明體"/>
        <family val="1"/>
        <charset val="136"/>
      </rPr>
      <t>頁註</t>
    </r>
    <r>
      <rPr>
        <i/>
        <sz val="10"/>
        <color theme="1"/>
        <rFont val="Times New Roman"/>
        <family val="1"/>
      </rPr>
      <t>2)</t>
    </r>
    <phoneticPr fontId="1" type="noConversion"/>
  </si>
  <si>
    <r>
      <t xml:space="preserve">(d)
</t>
    </r>
    <r>
      <rPr>
        <sz val="10"/>
        <color theme="1"/>
        <rFont val="新細明體"/>
        <family val="1"/>
        <charset val="136"/>
      </rPr>
      <t>正校／</t>
    </r>
    <r>
      <rPr>
        <sz val="10"/>
        <color theme="1"/>
        <rFont val="Times New Roman"/>
        <family val="1"/>
      </rPr>
      <t xml:space="preserve">
</t>
    </r>
    <r>
      <rPr>
        <sz val="10"/>
        <color theme="1"/>
        <rFont val="新細明體"/>
        <family val="1"/>
        <charset val="136"/>
      </rPr>
      <t>兼任</t>
    </r>
    <phoneticPr fontId="1" type="noConversion"/>
  </si>
  <si>
    <r>
      <t xml:space="preserve">(f)
</t>
    </r>
    <r>
      <rPr>
        <sz val="10"/>
        <color theme="1"/>
        <rFont val="細明體"/>
        <family val="3"/>
        <charset val="136"/>
      </rPr>
      <t xml:space="preserve">僱主每月公／強積金
供款額
</t>
    </r>
    <phoneticPr fontId="1" type="noConversion"/>
  </si>
  <si>
    <r>
      <t xml:space="preserve">(h)
</t>
    </r>
    <r>
      <rPr>
        <sz val="10"/>
        <color theme="1"/>
        <rFont val="細明體"/>
        <family val="3"/>
        <charset val="136"/>
      </rPr>
      <t>截至</t>
    </r>
    <r>
      <rPr>
        <sz val="10"/>
        <color theme="1"/>
        <rFont val="Times New Roman"/>
        <family val="1"/>
      </rPr>
      <t>2019/20</t>
    </r>
    <r>
      <rPr>
        <sz val="10"/>
        <color theme="1"/>
        <rFont val="細明體"/>
        <family val="3"/>
        <charset val="136"/>
      </rPr>
      <t xml:space="preserve">年終的
</t>
    </r>
    <r>
      <rPr>
        <sz val="10"/>
        <color theme="1"/>
        <rFont val="Times New Roman"/>
        <family val="1"/>
      </rPr>
      <t>(1)</t>
    </r>
    <r>
      <rPr>
        <sz val="10"/>
        <color theme="1"/>
        <rFont val="細明體"/>
        <family val="3"/>
        <charset val="136"/>
      </rPr>
      <t>長期服務金</t>
    </r>
    <r>
      <rPr>
        <sz val="10"/>
        <color theme="1"/>
        <rFont val="Times New Roman"/>
        <family val="1"/>
      </rPr>
      <t xml:space="preserve"> </t>
    </r>
    <r>
      <rPr>
        <sz val="10"/>
        <color theme="1"/>
        <rFont val="細明體"/>
        <family val="3"/>
        <charset val="136"/>
      </rPr>
      <t>／</t>
    </r>
    <r>
      <rPr>
        <sz val="10"/>
        <color theme="1"/>
        <rFont val="Times New Roman"/>
        <family val="1"/>
      </rPr>
      <t xml:space="preserve">  
(2)</t>
    </r>
    <r>
      <rPr>
        <sz val="10"/>
        <color theme="1"/>
        <rFont val="細明體"/>
        <family val="3"/>
        <charset val="136"/>
      </rPr>
      <t xml:space="preserve">遣散費備付金款額
</t>
    </r>
    <r>
      <rPr>
        <sz val="10"/>
        <color theme="1"/>
        <rFont val="Times New Roman"/>
        <family val="1"/>
      </rPr>
      <t>(</t>
    </r>
    <r>
      <rPr>
        <sz val="10"/>
        <color theme="1"/>
        <rFont val="細明體"/>
        <family val="3"/>
        <charset val="136"/>
      </rPr>
      <t>扣除僱主的公積金供款後所得淨額</t>
    </r>
    <r>
      <rPr>
        <sz val="10"/>
        <color theme="1"/>
        <rFont val="Times New Roman"/>
        <family val="1"/>
      </rPr>
      <t>)</t>
    </r>
    <r>
      <rPr>
        <i/>
        <sz val="10"/>
        <color theme="1"/>
        <rFont val="Times New Roman"/>
        <family val="1"/>
      </rPr>
      <t xml:space="preserve">
(</t>
    </r>
    <r>
      <rPr>
        <i/>
        <sz val="10"/>
        <color theme="1"/>
        <rFont val="細明體"/>
        <family val="3"/>
        <charset val="136"/>
      </rPr>
      <t>參閱第</t>
    </r>
    <r>
      <rPr>
        <i/>
        <sz val="10"/>
        <color theme="1"/>
        <rFont val="Times New Roman"/>
        <family val="1"/>
      </rPr>
      <t>13</t>
    </r>
    <r>
      <rPr>
        <i/>
        <sz val="10"/>
        <color theme="1"/>
        <rFont val="細明體"/>
        <family val="3"/>
        <charset val="136"/>
      </rPr>
      <t>頁註</t>
    </r>
    <r>
      <rPr>
        <i/>
        <sz val="10"/>
        <color theme="1"/>
        <rFont val="Times New Roman"/>
        <family val="1"/>
      </rPr>
      <t xml:space="preserve">4)
</t>
    </r>
    <phoneticPr fontId="1" type="noConversion"/>
  </si>
  <si>
    <r>
      <rPr>
        <sz val="10"/>
        <color theme="1"/>
        <rFont val="新細明體"/>
        <family val="1"/>
        <charset val="136"/>
      </rPr>
      <t>在本幼稚園／</t>
    </r>
    <r>
      <rPr>
        <sz val="10"/>
        <color theme="1"/>
        <rFont val="Times New Roman"/>
        <family val="1"/>
      </rPr>
      <t xml:space="preserve">
</t>
    </r>
    <r>
      <rPr>
        <sz val="10"/>
        <color theme="1"/>
        <rFont val="新細明體"/>
        <family val="1"/>
        <charset val="136"/>
      </rPr>
      <t>幼稚園暨幼兒中心任職的可追溯
服務年資</t>
    </r>
    <r>
      <rPr>
        <sz val="10"/>
        <color theme="1"/>
        <rFont val="Times New Roman"/>
        <family val="1"/>
      </rPr>
      <t xml:space="preserve"> 
(</t>
    </r>
    <r>
      <rPr>
        <sz val="10"/>
        <color theme="1"/>
        <rFont val="新細明體"/>
        <family val="1"/>
        <charset val="136"/>
      </rPr>
      <t xml:space="preserve">截至
</t>
    </r>
    <r>
      <rPr>
        <sz val="10"/>
        <color theme="1"/>
        <rFont val="Times New Roman"/>
        <family val="1"/>
      </rPr>
      <t>2018/19</t>
    </r>
    <r>
      <rPr>
        <sz val="10"/>
        <color theme="1"/>
        <rFont val="新細明體"/>
        <family val="1"/>
        <charset val="136"/>
      </rPr>
      <t>年終</t>
    </r>
    <r>
      <rPr>
        <sz val="10"/>
        <color theme="1"/>
        <rFont val="Times New Roman"/>
        <family val="1"/>
      </rPr>
      <t>)</t>
    </r>
    <phoneticPr fontId="1" type="noConversion"/>
  </si>
  <si>
    <r>
      <t xml:space="preserve"># </t>
    </r>
    <r>
      <rPr>
        <sz val="10"/>
        <color theme="1"/>
        <rFont val="細明體"/>
        <family val="3"/>
        <charset val="136"/>
      </rPr>
      <t>就調整學費申請而言，如校長在超過一所幼稚園／幼稚園暨幼兒中心任職，其所收取的薪金總額最多不得超過其在正校任職享有薪金的兩倍。其從每所幼稚園／幼稚園暨幼兒中心領取的兼任津貼，不得超過該名校長正校薪金的三分之一。</t>
    </r>
    <phoneticPr fontId="1" type="noConversion"/>
  </si>
  <si>
    <t>2019/20</t>
    <phoneticPr fontId="1" type="noConversion"/>
  </si>
  <si>
    <r>
      <t>(</t>
    </r>
    <r>
      <rPr>
        <sz val="10"/>
        <color theme="1"/>
        <rFont val="新細明體"/>
        <family val="1"/>
        <charset val="136"/>
      </rPr>
      <t>截至</t>
    </r>
    <r>
      <rPr>
        <sz val="10"/>
        <color theme="1"/>
        <rFont val="Times New Roman"/>
        <family val="1"/>
      </rPr>
      <t>2019</t>
    </r>
    <r>
      <rPr>
        <sz val="10"/>
        <color theme="1"/>
        <rFont val="新細明體"/>
        <family val="1"/>
        <charset val="136"/>
      </rPr>
      <t>年</t>
    </r>
    <r>
      <rPr>
        <sz val="10"/>
        <color theme="1"/>
        <rFont val="Times New Roman"/>
        <family val="1"/>
      </rPr>
      <t>1</t>
    </r>
    <r>
      <rPr>
        <sz val="10"/>
        <color theme="1"/>
        <rFont val="新細明體"/>
        <family val="1"/>
        <charset val="136"/>
      </rPr>
      <t>月</t>
    </r>
    <r>
      <rPr>
        <sz val="10"/>
        <color theme="1"/>
        <rFont val="Times New Roman"/>
        <family val="1"/>
      </rPr>
      <t>1</t>
    </r>
    <r>
      <rPr>
        <sz val="10"/>
        <color theme="1"/>
        <rFont val="新細明體"/>
        <family val="1"/>
        <charset val="136"/>
      </rPr>
      <t>日</t>
    </r>
    <r>
      <rPr>
        <sz val="10"/>
        <color theme="1"/>
        <rFont val="Times New Roman"/>
        <family val="1"/>
      </rPr>
      <t>)</t>
    </r>
    <phoneticPr fontId="1" type="noConversion"/>
  </si>
  <si>
    <r>
      <t>(</t>
    </r>
    <r>
      <rPr>
        <sz val="10"/>
        <color theme="1"/>
        <rFont val="新細明體"/>
        <family val="1"/>
        <charset val="136"/>
      </rPr>
      <t>截至</t>
    </r>
    <r>
      <rPr>
        <sz val="10"/>
        <color theme="1"/>
        <rFont val="Times New Roman"/>
        <family val="1"/>
      </rPr>
      <t>2019</t>
    </r>
    <r>
      <rPr>
        <sz val="10"/>
        <color theme="1"/>
        <rFont val="新細明體"/>
        <family val="1"/>
        <charset val="136"/>
      </rPr>
      <t>年</t>
    </r>
    <r>
      <rPr>
        <sz val="10"/>
        <color theme="1"/>
        <rFont val="Times New Roman"/>
        <family val="1"/>
      </rPr>
      <t>9</t>
    </r>
    <r>
      <rPr>
        <sz val="10"/>
        <color theme="1"/>
        <rFont val="新細明體"/>
        <family val="1"/>
        <charset val="136"/>
      </rPr>
      <t>月</t>
    </r>
    <r>
      <rPr>
        <sz val="10"/>
        <color theme="1"/>
        <rFont val="Times New Roman"/>
        <family val="1"/>
      </rPr>
      <t>1</t>
    </r>
    <r>
      <rPr>
        <sz val="10"/>
        <color theme="1"/>
        <rFont val="新細明體"/>
        <family val="1"/>
        <charset val="136"/>
      </rPr>
      <t>日</t>
    </r>
    <r>
      <rPr>
        <sz val="10"/>
        <color theme="1"/>
        <rFont val="Times New Roman"/>
        <family val="1"/>
      </rPr>
      <t>)</t>
    </r>
    <phoneticPr fontId="1" type="noConversion"/>
  </si>
  <si>
    <r>
      <rPr>
        <b/>
        <sz val="10"/>
        <color theme="1"/>
        <rFont val="新細明體"/>
        <family val="1"/>
        <charset val="136"/>
      </rPr>
      <t xml:space="preserve">教學人員／幼兒工作員
</t>
    </r>
    <r>
      <rPr>
        <b/>
        <sz val="10"/>
        <color theme="1"/>
        <rFont val="Times New Roman"/>
        <family val="1"/>
      </rPr>
      <t>(</t>
    </r>
    <r>
      <rPr>
        <b/>
        <sz val="10"/>
        <color theme="1"/>
        <rFont val="新細明體"/>
        <family val="1"/>
        <charset val="136"/>
      </rPr>
      <t>校長除外</t>
    </r>
    <r>
      <rPr>
        <b/>
        <sz val="10"/>
        <color theme="1"/>
        <rFont val="Times New Roman"/>
        <family val="1"/>
      </rPr>
      <t>)</t>
    </r>
    <phoneticPr fontId="1" type="noConversion"/>
  </si>
  <si>
    <t>教師／幼兒工作員姓名
(請按各人員的月薪順序排列)</t>
    <phoneticPr fontId="1" type="noConversion"/>
  </si>
  <si>
    <r>
      <rPr>
        <sz val="10"/>
        <color theme="1"/>
        <rFont val="新細明體"/>
        <family val="1"/>
        <charset val="136"/>
      </rPr>
      <t xml:space="preserve">僱主每月
公／強積金
供款額
</t>
    </r>
    <r>
      <rPr>
        <i/>
        <sz val="10"/>
        <color theme="1"/>
        <rFont val="Times New Roman"/>
        <family val="1"/>
      </rPr>
      <t>(</t>
    </r>
    <r>
      <rPr>
        <i/>
        <sz val="10"/>
        <color theme="1"/>
        <rFont val="新細明體"/>
        <family val="1"/>
        <charset val="136"/>
      </rPr>
      <t>參閱第</t>
    </r>
    <r>
      <rPr>
        <i/>
        <sz val="10"/>
        <color theme="1"/>
        <rFont val="Times New Roman"/>
        <family val="1"/>
      </rPr>
      <t>13</t>
    </r>
    <r>
      <rPr>
        <i/>
        <sz val="10"/>
        <color theme="1"/>
        <rFont val="新細明體"/>
        <family val="1"/>
        <charset val="136"/>
      </rPr>
      <t>頁註</t>
    </r>
    <r>
      <rPr>
        <i/>
        <sz val="10"/>
        <color theme="1"/>
        <rFont val="Times New Roman"/>
        <family val="1"/>
      </rPr>
      <t>2)</t>
    </r>
    <phoneticPr fontId="1" type="noConversion"/>
  </si>
  <si>
    <t xml:space="preserve">全職／兼職
(並請註明
上午班／
下午班／
全日班)
</t>
    <phoneticPr fontId="1" type="noConversion"/>
  </si>
  <si>
    <t>僱主每月公／強積金
供款額</t>
    <phoneticPr fontId="1" type="noConversion"/>
  </si>
  <si>
    <r>
      <t>*</t>
    </r>
    <r>
      <rPr>
        <b/>
        <sz val="10"/>
        <color theme="1"/>
        <rFont val="新細明體"/>
        <family val="1"/>
        <charset val="136"/>
      </rPr>
      <t>小計／總計</t>
    </r>
    <r>
      <rPr>
        <b/>
        <sz val="10"/>
        <color theme="1"/>
        <rFont val="Times New Roman"/>
        <family val="1"/>
      </rPr>
      <t xml:space="preserve">: </t>
    </r>
    <phoneticPr fontId="1" type="noConversion"/>
  </si>
  <si>
    <r>
      <rPr>
        <sz val="10"/>
        <color theme="1"/>
        <rFont val="新細明體"/>
        <family val="1"/>
        <charset val="136"/>
      </rPr>
      <t>如教師</t>
    </r>
    <r>
      <rPr>
        <sz val="10"/>
        <color theme="1"/>
        <rFont val="Times New Roman"/>
        <family val="1"/>
      </rPr>
      <t>/</t>
    </r>
    <r>
      <rPr>
        <sz val="10"/>
        <color theme="1"/>
        <rFont val="新細明體"/>
        <family val="1"/>
        <charset val="136"/>
      </rPr>
      <t>幼兒工作員在</t>
    </r>
    <r>
      <rPr>
        <sz val="10"/>
        <color theme="1"/>
        <rFont val="Times New Roman"/>
        <family val="1"/>
      </rPr>
      <t>2018/19</t>
    </r>
    <r>
      <rPr>
        <sz val="10"/>
        <color theme="1"/>
        <rFont val="新細明體"/>
        <family val="1"/>
        <charset val="136"/>
      </rPr>
      <t>學年內已／將離職，請註明有關教師</t>
    </r>
    <r>
      <rPr>
        <sz val="10"/>
        <color theme="1"/>
        <rFont val="Times New Roman"/>
        <family val="1"/>
      </rPr>
      <t>/</t>
    </r>
    <r>
      <rPr>
        <sz val="10"/>
        <color theme="1"/>
        <rFont val="新細明體"/>
        <family val="1"/>
        <charset val="136"/>
      </rPr>
      <t>幼兒工作員的最後工作日期。</t>
    </r>
    <phoneticPr fontId="1" type="noConversion"/>
  </si>
  <si>
    <r>
      <rPr>
        <sz val="10"/>
        <color theme="1"/>
        <rFont val="新細明體"/>
        <family val="1"/>
        <charset val="136"/>
      </rPr>
      <t>「</t>
    </r>
    <r>
      <rPr>
        <sz val="10"/>
        <color theme="1"/>
        <rFont val="Times New Roman"/>
        <family val="1"/>
      </rPr>
      <t>BEd(ECE)</t>
    </r>
    <r>
      <rPr>
        <sz val="10"/>
        <color theme="1"/>
        <rFont val="新細明體"/>
        <family val="1"/>
        <charset val="136"/>
      </rPr>
      <t>」：持有幼兒教育學士學位或同等學歷的教師／幼兒工作員；「</t>
    </r>
    <r>
      <rPr>
        <sz val="10"/>
        <color theme="1"/>
        <rFont val="Times New Roman"/>
        <family val="1"/>
      </rPr>
      <t>C(ECE)</t>
    </r>
    <r>
      <rPr>
        <sz val="10"/>
        <color theme="1"/>
        <rFont val="新細明體"/>
        <family val="1"/>
        <charset val="136"/>
      </rPr>
      <t>」：持有幼兒教育證書或同等學歷的教師／幼兒工作員；「</t>
    </r>
    <r>
      <rPr>
        <sz val="10"/>
        <color theme="1"/>
        <rFont val="Times New Roman"/>
        <family val="1"/>
      </rPr>
      <t>QKT</t>
    </r>
    <r>
      <rPr>
        <sz val="10"/>
        <color theme="1"/>
        <rFont val="新細明體"/>
        <family val="1"/>
        <charset val="136"/>
      </rPr>
      <t xml:space="preserve">」：合格幼稚園教師；
</t>
    </r>
    <r>
      <rPr>
        <sz val="10"/>
        <color theme="1"/>
        <rFont val="Times New Roman"/>
        <family val="1"/>
      </rPr>
      <t xml:space="preserve"> </t>
    </r>
    <r>
      <rPr>
        <sz val="10"/>
        <color theme="1"/>
        <rFont val="新細明體"/>
        <family val="1"/>
        <charset val="136"/>
      </rPr>
      <t>「</t>
    </r>
    <r>
      <rPr>
        <sz val="10"/>
        <color theme="1"/>
        <rFont val="Times New Roman"/>
        <family val="1"/>
      </rPr>
      <t>CCW</t>
    </r>
    <r>
      <rPr>
        <sz val="10"/>
        <color theme="1"/>
        <rFont val="新細明體"/>
        <family val="1"/>
        <charset val="136"/>
      </rPr>
      <t>」：幼兒工作員；正在修讀「</t>
    </r>
    <r>
      <rPr>
        <sz val="10"/>
        <color theme="1"/>
        <rFont val="Times New Roman"/>
        <family val="1"/>
      </rPr>
      <t>C(ECE)</t>
    </r>
    <r>
      <rPr>
        <sz val="10"/>
        <color theme="1"/>
        <rFont val="新細明體"/>
        <family val="1"/>
        <charset val="136"/>
      </rPr>
      <t xml:space="preserve">」：正在修讀幼兒教育證書或同等學歷的課程的教師／幼兒工作員／持有檢定教員註冊編號或有效准用教員編號的教師。
</t>
    </r>
    <r>
      <rPr>
        <sz val="10"/>
        <color theme="1"/>
        <rFont val="Times New Roman"/>
        <family val="1"/>
      </rPr>
      <t xml:space="preserve"> </t>
    </r>
    <r>
      <rPr>
        <sz val="10"/>
        <color theme="1"/>
        <rFont val="新細明體"/>
        <family val="1"/>
        <charset val="136"/>
      </rPr>
      <t>「</t>
    </r>
    <r>
      <rPr>
        <sz val="10"/>
        <color theme="1"/>
        <rFont val="Times New Roman"/>
        <family val="1"/>
      </rPr>
      <t>RT No.</t>
    </r>
    <r>
      <rPr>
        <sz val="10"/>
        <color theme="1"/>
        <rFont val="新細明體"/>
        <family val="1"/>
        <charset val="136"/>
      </rPr>
      <t>」：檢定教員註冊編號；「</t>
    </r>
    <r>
      <rPr>
        <sz val="10"/>
        <color theme="1"/>
        <rFont val="Times New Roman"/>
        <family val="1"/>
      </rPr>
      <t>PT No.</t>
    </r>
    <r>
      <rPr>
        <sz val="10"/>
        <color theme="1"/>
        <rFont val="新細明體"/>
        <family val="1"/>
        <charset val="136"/>
      </rPr>
      <t>」：准用教員編號；「</t>
    </r>
    <r>
      <rPr>
        <sz val="10"/>
        <color theme="1"/>
        <rFont val="Times New Roman"/>
        <family val="1"/>
      </rPr>
      <t>CCW No.</t>
    </r>
    <r>
      <rPr>
        <sz val="10"/>
        <color theme="1"/>
        <rFont val="新細明體"/>
        <family val="1"/>
        <charset val="136"/>
      </rPr>
      <t xml:space="preserve">」：幼兒工作員註冊編號；
</t>
    </r>
    <r>
      <rPr>
        <sz val="10"/>
        <color theme="1"/>
        <rFont val="Times New Roman"/>
        <family val="1"/>
      </rPr>
      <t xml:space="preserve"> </t>
    </r>
    <r>
      <rPr>
        <sz val="10"/>
        <color theme="1"/>
        <rFont val="新細明體"/>
        <family val="1"/>
        <charset val="136"/>
      </rPr>
      <t>「申請正待批准中」：有關註冊申請正待教育局／幼稚園及幼兒中心聯合辦事處批准。</t>
    </r>
    <r>
      <rPr>
        <u/>
        <sz val="10"/>
        <color theme="1"/>
        <rFont val="新細明體"/>
        <family val="1"/>
        <charset val="136"/>
      </rPr>
      <t>此附表不應載列學校其他員工資料。</t>
    </r>
    <phoneticPr fontId="1" type="noConversion"/>
  </si>
  <si>
    <r>
      <rPr>
        <sz val="10"/>
        <color theme="1"/>
        <rFont val="新細明體"/>
        <family val="1"/>
        <charset val="136"/>
      </rPr>
      <t xml:space="preserve">在該校任職的可追溯服務
年資
</t>
    </r>
    <r>
      <rPr>
        <sz val="10"/>
        <color theme="1"/>
        <rFont val="Times New Roman"/>
        <family val="1"/>
      </rPr>
      <t>(</t>
    </r>
    <r>
      <rPr>
        <sz val="10"/>
        <color theme="1"/>
        <rFont val="新細明體"/>
        <family val="1"/>
        <charset val="136"/>
      </rPr>
      <t>截至</t>
    </r>
    <r>
      <rPr>
        <sz val="10"/>
        <color theme="1"/>
        <rFont val="Times New Roman"/>
        <family val="1"/>
      </rPr>
      <t xml:space="preserve">2018/19
</t>
    </r>
    <r>
      <rPr>
        <sz val="10"/>
        <color theme="1"/>
        <rFont val="新細明體"/>
        <family val="1"/>
        <charset val="136"/>
      </rPr>
      <t>年終</t>
    </r>
    <r>
      <rPr>
        <sz val="10"/>
        <color theme="1"/>
        <rFont val="Times New Roman"/>
        <family val="1"/>
      </rPr>
      <t xml:space="preserve">)
</t>
    </r>
    <phoneticPr fontId="1" type="noConversion"/>
  </si>
  <si>
    <t>2018/19</t>
    <phoneticPr fontId="1" type="noConversion"/>
  </si>
  <si>
    <r>
      <rPr>
        <sz val="10"/>
        <color theme="1"/>
        <rFont val="細明體"/>
        <family val="3"/>
        <charset val="136"/>
      </rPr>
      <t>截至</t>
    </r>
    <r>
      <rPr>
        <sz val="10"/>
        <color theme="1"/>
        <rFont val="Times New Roman"/>
        <family val="1"/>
      </rPr>
      <t>2019/20</t>
    </r>
    <r>
      <rPr>
        <sz val="10"/>
        <color theme="1"/>
        <rFont val="細明體"/>
        <family val="3"/>
        <charset val="136"/>
      </rPr>
      <t xml:space="preserve">年終的
</t>
    </r>
    <r>
      <rPr>
        <sz val="10"/>
        <color theme="1"/>
        <rFont val="Times New Roman"/>
        <family val="1"/>
      </rPr>
      <t>(1)</t>
    </r>
    <r>
      <rPr>
        <sz val="10"/>
        <color theme="1"/>
        <rFont val="細明體"/>
        <family val="3"/>
        <charset val="136"/>
      </rPr>
      <t>長期服務金</t>
    </r>
    <r>
      <rPr>
        <sz val="10"/>
        <color theme="1"/>
        <rFont val="Times New Roman"/>
        <family val="1"/>
      </rPr>
      <t xml:space="preserve"> </t>
    </r>
    <r>
      <rPr>
        <sz val="10"/>
        <color theme="1"/>
        <rFont val="細明體"/>
        <family val="3"/>
        <charset val="136"/>
      </rPr>
      <t>／</t>
    </r>
    <r>
      <rPr>
        <sz val="10"/>
        <color theme="1"/>
        <rFont val="Times New Roman"/>
        <family val="1"/>
      </rPr>
      <t xml:space="preserve"> 
(2)</t>
    </r>
    <r>
      <rPr>
        <sz val="10"/>
        <color theme="1"/>
        <rFont val="細明體"/>
        <family val="3"/>
        <charset val="136"/>
      </rPr>
      <t xml:space="preserve">遣散費備付金款額
</t>
    </r>
    <r>
      <rPr>
        <sz val="10"/>
        <color theme="1"/>
        <rFont val="Times New Roman"/>
        <family val="1"/>
      </rPr>
      <t>(</t>
    </r>
    <r>
      <rPr>
        <sz val="10"/>
        <color theme="1"/>
        <rFont val="細明體"/>
        <family val="3"/>
        <charset val="136"/>
      </rPr>
      <t>扣除僱主的公積金供款後所得淨額</t>
    </r>
    <r>
      <rPr>
        <sz val="10"/>
        <color theme="1"/>
        <rFont val="Times New Roman"/>
        <family val="1"/>
      </rPr>
      <t>)</t>
    </r>
    <r>
      <rPr>
        <i/>
        <sz val="10"/>
        <color theme="1"/>
        <rFont val="Times New Roman"/>
        <family val="1"/>
      </rPr>
      <t xml:space="preserve">
(</t>
    </r>
    <r>
      <rPr>
        <i/>
        <sz val="10"/>
        <color theme="1"/>
        <rFont val="細明體"/>
        <family val="3"/>
        <charset val="136"/>
      </rPr>
      <t>參閱第</t>
    </r>
    <r>
      <rPr>
        <i/>
        <sz val="10"/>
        <color theme="1"/>
        <rFont val="Times New Roman"/>
        <family val="1"/>
      </rPr>
      <t>13</t>
    </r>
    <r>
      <rPr>
        <i/>
        <sz val="10"/>
        <color theme="1"/>
        <rFont val="細明體"/>
        <family val="3"/>
        <charset val="136"/>
      </rPr>
      <t>頁註</t>
    </r>
    <r>
      <rPr>
        <i/>
        <sz val="10"/>
        <color theme="1"/>
        <rFont val="Times New Roman"/>
        <family val="1"/>
      </rPr>
      <t xml:space="preserve">4)
</t>
    </r>
    <phoneticPr fontId="1" type="noConversion"/>
  </si>
  <si>
    <r>
      <t xml:space="preserve">## </t>
    </r>
    <r>
      <rPr>
        <sz val="10"/>
        <color theme="1"/>
        <rFont val="細明體"/>
        <family val="3"/>
        <charset val="136"/>
      </rPr>
      <t>如職員在</t>
    </r>
    <r>
      <rPr>
        <sz val="10"/>
        <color theme="1"/>
        <rFont val="Times New Roman"/>
        <family val="1"/>
      </rPr>
      <t>2018/19</t>
    </r>
    <r>
      <rPr>
        <sz val="10"/>
        <color theme="1"/>
        <rFont val="細明體"/>
        <family val="3"/>
        <charset val="136"/>
      </rPr>
      <t>學年內已／將離職，請註明有關職員的最後工作日期。</t>
    </r>
    <phoneticPr fontId="1" type="noConversion"/>
  </si>
  <si>
    <r>
      <t xml:space="preserve">僱主每月的公／強積金供款額
</t>
    </r>
    <r>
      <rPr>
        <i/>
        <sz val="10"/>
        <color theme="1"/>
        <rFont val="新細明體"/>
        <family val="1"/>
        <charset val="136"/>
      </rPr>
      <t>(參閱第13頁
註2)</t>
    </r>
    <phoneticPr fontId="1" type="noConversion"/>
  </si>
  <si>
    <t>僱主每月的公／強積金供款額</t>
    <phoneticPr fontId="1" type="noConversion"/>
  </si>
  <si>
    <r>
      <rPr>
        <sz val="10"/>
        <color theme="1"/>
        <rFont val="細明體"/>
        <family val="3"/>
        <charset val="136"/>
      </rPr>
      <t>截至</t>
    </r>
    <r>
      <rPr>
        <sz val="10"/>
        <color theme="1"/>
        <rFont val="Times New Roman"/>
        <family val="1"/>
      </rPr>
      <t>2019/20</t>
    </r>
    <r>
      <rPr>
        <sz val="10"/>
        <color theme="1"/>
        <rFont val="細明體"/>
        <family val="3"/>
        <charset val="136"/>
      </rPr>
      <t xml:space="preserve">年終的
</t>
    </r>
    <r>
      <rPr>
        <sz val="10"/>
        <color theme="1"/>
        <rFont val="Times New Roman"/>
        <family val="1"/>
      </rPr>
      <t>(1)</t>
    </r>
    <r>
      <rPr>
        <sz val="10"/>
        <color theme="1"/>
        <rFont val="細明體"/>
        <family val="3"/>
        <charset val="136"/>
      </rPr>
      <t>長期服務金</t>
    </r>
    <r>
      <rPr>
        <sz val="10"/>
        <color theme="1"/>
        <rFont val="Times New Roman"/>
        <family val="1"/>
      </rPr>
      <t xml:space="preserve"> </t>
    </r>
    <r>
      <rPr>
        <sz val="10"/>
        <color theme="1"/>
        <rFont val="細明體"/>
        <family val="3"/>
        <charset val="136"/>
      </rPr>
      <t>／</t>
    </r>
    <r>
      <rPr>
        <sz val="10"/>
        <color theme="1"/>
        <rFont val="Times New Roman"/>
        <family val="1"/>
      </rPr>
      <t xml:space="preserve">  
(2)</t>
    </r>
    <r>
      <rPr>
        <sz val="10"/>
        <color theme="1"/>
        <rFont val="細明體"/>
        <family val="3"/>
        <charset val="136"/>
      </rPr>
      <t xml:space="preserve">遣散費備付金款額
</t>
    </r>
    <r>
      <rPr>
        <sz val="10"/>
        <color theme="1"/>
        <rFont val="Times New Roman"/>
        <family val="1"/>
      </rPr>
      <t>(</t>
    </r>
    <r>
      <rPr>
        <sz val="10"/>
        <color theme="1"/>
        <rFont val="細明體"/>
        <family val="3"/>
        <charset val="136"/>
      </rPr>
      <t>扣除僱主的公積金供款後所得淨額</t>
    </r>
    <r>
      <rPr>
        <sz val="10"/>
        <color theme="1"/>
        <rFont val="Times New Roman"/>
        <family val="1"/>
      </rPr>
      <t xml:space="preserve">)
</t>
    </r>
    <r>
      <rPr>
        <i/>
        <sz val="10"/>
        <color theme="1"/>
        <rFont val="Times New Roman"/>
        <family val="1"/>
      </rPr>
      <t>(</t>
    </r>
    <r>
      <rPr>
        <i/>
        <sz val="10"/>
        <color theme="1"/>
        <rFont val="細明體"/>
        <family val="3"/>
        <charset val="136"/>
      </rPr>
      <t>參閱第</t>
    </r>
    <r>
      <rPr>
        <i/>
        <sz val="10"/>
        <color theme="1"/>
        <rFont val="Times New Roman"/>
        <family val="1"/>
      </rPr>
      <t>13</t>
    </r>
    <r>
      <rPr>
        <i/>
        <sz val="10"/>
        <color theme="1"/>
        <rFont val="細明體"/>
        <family val="3"/>
        <charset val="136"/>
      </rPr>
      <t>頁註</t>
    </r>
    <r>
      <rPr>
        <i/>
        <sz val="10"/>
        <color theme="1"/>
        <rFont val="Times New Roman"/>
        <family val="1"/>
      </rPr>
      <t>4)</t>
    </r>
    <r>
      <rPr>
        <sz val="10"/>
        <color theme="1"/>
        <rFont val="Times New Roman"/>
        <family val="1"/>
      </rPr>
      <t xml:space="preserve"> 
</t>
    </r>
    <phoneticPr fontId="1" type="noConversion"/>
  </si>
  <si>
    <r>
      <rPr>
        <sz val="10"/>
        <color theme="1"/>
        <rFont val="新細明體"/>
        <family val="1"/>
        <charset val="136"/>
      </rPr>
      <t xml:space="preserve">在本校任職的
可追溯
服務年資
</t>
    </r>
    <r>
      <rPr>
        <sz val="10"/>
        <color theme="1"/>
        <rFont val="Times New Roman"/>
        <family val="1"/>
      </rPr>
      <t>(</t>
    </r>
    <r>
      <rPr>
        <sz val="10"/>
        <color theme="1"/>
        <rFont val="新細明體"/>
        <family val="1"/>
        <charset val="136"/>
      </rPr>
      <t>截至</t>
    </r>
    <r>
      <rPr>
        <sz val="10"/>
        <color theme="1"/>
        <rFont val="Times New Roman"/>
        <family val="1"/>
      </rPr>
      <t xml:space="preserve">2018/19
</t>
    </r>
    <r>
      <rPr>
        <sz val="10"/>
        <color theme="1"/>
        <rFont val="新細明體"/>
        <family val="1"/>
        <charset val="136"/>
      </rPr>
      <t>年終</t>
    </r>
    <r>
      <rPr>
        <sz val="10"/>
        <color theme="1"/>
        <rFont val="Times New Roman"/>
        <family val="1"/>
      </rPr>
      <t>)</t>
    </r>
    <phoneticPr fontId="1" type="noConversion"/>
  </si>
  <si>
    <r>
      <t>*</t>
    </r>
    <r>
      <rPr>
        <b/>
        <sz val="10"/>
        <color theme="1"/>
        <rFont val="新細明體"/>
        <family val="1"/>
        <charset val="136"/>
      </rPr>
      <t>小計／總計</t>
    </r>
    <r>
      <rPr>
        <b/>
        <sz val="10"/>
        <color theme="1"/>
        <rFont val="Times New Roman"/>
        <family val="1"/>
      </rPr>
      <t>:</t>
    </r>
    <phoneticPr fontId="1" type="noConversion"/>
  </si>
  <si>
    <r>
      <t>(</t>
    </r>
    <r>
      <rPr>
        <sz val="10"/>
        <color theme="1"/>
        <rFont val="細明體"/>
        <family val="3"/>
        <charset val="136"/>
      </rPr>
      <t>年／月</t>
    </r>
    <r>
      <rPr>
        <sz val="10"/>
        <color theme="1"/>
        <rFont val="Times New Roman"/>
        <family val="1"/>
      </rPr>
      <t>)##</t>
    </r>
    <phoneticPr fontId="1" type="noConversion"/>
  </si>
  <si>
    <r>
      <rPr>
        <sz val="12"/>
        <color theme="1"/>
        <rFont val="新細明體"/>
        <family val="1"/>
        <charset val="136"/>
      </rPr>
      <t>全年總薪酬及相關開支為幼稚園</t>
    </r>
    <r>
      <rPr>
        <sz val="12"/>
        <color theme="1"/>
        <rFont val="Times New Roman"/>
        <family val="1"/>
      </rPr>
      <t>/</t>
    </r>
    <r>
      <rPr>
        <sz val="12"/>
        <color theme="1"/>
        <rFont val="新細明體"/>
        <family val="1"/>
        <charset val="136"/>
      </rPr>
      <t>幼稚園暨幼兒中心在校長／教學人員／幼兒工作員／支援人員的特殊情況下（例如：產假、病假）而對該名人員的薪酬作出調整後，支付給該人員的實際每月薪金及僱主每月公</t>
    </r>
    <r>
      <rPr>
        <sz val="12"/>
        <color theme="1"/>
        <rFont val="Times New Roman"/>
        <family val="1"/>
      </rPr>
      <t>/</t>
    </r>
    <r>
      <rPr>
        <sz val="12"/>
        <color theme="1"/>
        <rFont val="新細明體"/>
        <family val="1"/>
        <charset val="136"/>
      </rPr>
      <t>強積金供款額的總和。</t>
    </r>
    <r>
      <rPr>
        <u/>
        <sz val="12"/>
        <color theme="1"/>
        <rFont val="新細明體"/>
        <family val="1"/>
        <charset val="136"/>
      </rPr>
      <t>有關開支總計須與附表</t>
    </r>
    <r>
      <rPr>
        <u/>
        <sz val="12"/>
        <color theme="1"/>
        <rFont val="Times New Roman"/>
        <family val="1"/>
      </rPr>
      <t>4A(I)</t>
    </r>
    <r>
      <rPr>
        <u/>
        <sz val="12"/>
        <color theme="1"/>
        <rFont val="新細明體"/>
        <family val="1"/>
        <charset val="136"/>
      </rPr>
      <t>／</t>
    </r>
    <r>
      <rPr>
        <u/>
        <sz val="12"/>
        <color theme="1"/>
        <rFont val="Times New Roman"/>
        <family val="1"/>
      </rPr>
      <t>4A(II)</t>
    </r>
    <r>
      <rPr>
        <u/>
        <sz val="12"/>
        <color theme="1"/>
        <rFont val="新細明體"/>
        <family val="1"/>
        <charset val="136"/>
      </rPr>
      <t>內與薪金有關開支分項數額（即開支項目第</t>
    </r>
    <r>
      <rPr>
        <u/>
        <sz val="12"/>
        <color theme="1"/>
        <rFont val="Times New Roman"/>
        <family val="1"/>
      </rPr>
      <t>1.1</t>
    </r>
    <r>
      <rPr>
        <u/>
        <sz val="12"/>
        <color theme="1"/>
        <rFont val="新細明體"/>
        <family val="1"/>
        <charset val="136"/>
      </rPr>
      <t>及</t>
    </r>
    <r>
      <rPr>
        <u/>
        <sz val="12"/>
        <color theme="1"/>
        <rFont val="Times New Roman"/>
        <family val="1"/>
      </rPr>
      <t>1.2</t>
    </r>
    <r>
      <rPr>
        <u/>
        <sz val="12"/>
        <color theme="1"/>
        <rFont val="新細明體"/>
        <family val="1"/>
        <charset val="136"/>
      </rPr>
      <t>項）相符。</t>
    </r>
    <phoneticPr fontId="1" type="noConversion"/>
  </si>
  <si>
    <r>
      <rPr>
        <sz val="12"/>
        <color theme="1"/>
        <rFont val="新細明體"/>
        <family val="2"/>
        <charset val="136"/>
      </rPr>
      <t>根據僱傭條例（第</t>
    </r>
    <r>
      <rPr>
        <sz val="12"/>
        <color theme="1"/>
        <rFont val="Times New Roman"/>
        <family val="1"/>
      </rPr>
      <t>57</t>
    </r>
    <r>
      <rPr>
        <sz val="12"/>
        <color theme="1"/>
        <rFont val="新細明體"/>
        <family val="2"/>
        <charset val="136"/>
      </rPr>
      <t>章），受僱期須為根據連續性合約受僱不少於</t>
    </r>
    <r>
      <rPr>
        <sz val="12"/>
        <color theme="1"/>
        <rFont val="Times New Roman"/>
        <family val="1"/>
      </rPr>
      <t>5</t>
    </r>
    <r>
      <rPr>
        <sz val="12"/>
        <color theme="1"/>
        <rFont val="新細明體"/>
        <family val="2"/>
        <charset val="136"/>
      </rPr>
      <t>年的僱員，才可享有長期服務金。因此，在現職幼稚園／幼稚園暨幼兒中心任職的校長／教學人員／幼兒工作員／支援人員，其截至</t>
    </r>
    <r>
      <rPr>
        <sz val="12"/>
        <color theme="1"/>
        <rFont val="Times New Roman"/>
        <family val="1"/>
      </rPr>
      <t>2019/20</t>
    </r>
    <r>
      <rPr>
        <sz val="12"/>
        <color theme="1"/>
        <rFont val="新細明體"/>
        <family val="2"/>
        <charset val="136"/>
      </rPr>
      <t>年終的可追溯服務年期不少於</t>
    </r>
    <r>
      <rPr>
        <sz val="12"/>
        <color theme="1"/>
        <rFont val="Times New Roman"/>
        <family val="1"/>
      </rPr>
      <t>5</t>
    </r>
    <r>
      <rPr>
        <sz val="12"/>
        <color theme="1"/>
        <rFont val="新細明體"/>
        <family val="2"/>
        <charset val="136"/>
      </rPr>
      <t>年的長期服務金備付金，才作支出項目以計算學費。有關長期服務金</t>
    </r>
    <r>
      <rPr>
        <sz val="12"/>
        <color theme="1"/>
        <rFont val="Times New Roman"/>
        <family val="1"/>
      </rPr>
      <t>/</t>
    </r>
    <r>
      <rPr>
        <sz val="12"/>
        <color theme="1"/>
        <rFont val="新細明體"/>
        <family val="2"/>
        <charset val="136"/>
      </rPr>
      <t xml:space="preserve">遣散費的資料，可參閱「僱傭條例簡明指南第十一章：遣散費及長期服務金」網址：
</t>
    </r>
    <r>
      <rPr>
        <sz val="12"/>
        <color rgb="FF0000FF"/>
        <rFont val="Times New Roman"/>
        <family val="1"/>
      </rPr>
      <t xml:space="preserve">http://www.labour.gov.hk/tc/public/pdf/wcp/ConciseGuide/11.pdf </t>
    </r>
    <r>
      <rPr>
        <sz val="12"/>
        <color theme="1"/>
        <rFont val="Times New Roman"/>
        <family val="1"/>
      </rPr>
      <t xml:space="preserve">
</t>
    </r>
    <r>
      <rPr>
        <sz val="12"/>
        <color theme="1"/>
        <rFont val="新細明體"/>
        <family val="2"/>
        <charset val="136"/>
      </rPr>
      <t xml:space="preserve">（香港特別行政區政府勞工處）。
</t>
    </r>
    <phoneticPr fontId="1" type="noConversion"/>
  </si>
  <si>
    <t>2017/18</t>
    <phoneticPr fontId="1" type="noConversion"/>
  </si>
  <si>
    <t>2018/19</t>
    <phoneticPr fontId="1" type="noConversion"/>
  </si>
  <si>
    <t>2019/20</t>
    <phoneticPr fontId="1" type="noConversion"/>
  </si>
  <si>
    <r>
      <t>2016/17</t>
    </r>
    <r>
      <rPr>
        <b/>
        <sz val="12"/>
        <color theme="1"/>
        <rFont val="新細明體"/>
        <family val="1"/>
        <charset val="136"/>
      </rPr>
      <t>年終的累積盈利</t>
    </r>
    <r>
      <rPr>
        <b/>
        <sz val="12"/>
        <color theme="1"/>
        <rFont val="Times New Roman"/>
        <family val="1"/>
      </rPr>
      <t>/(</t>
    </r>
    <r>
      <rPr>
        <b/>
        <sz val="12"/>
        <color theme="1"/>
        <rFont val="新細明體"/>
        <family val="1"/>
        <charset val="136"/>
      </rPr>
      <t>虧損</t>
    </r>
    <r>
      <rPr>
        <b/>
        <sz val="12"/>
        <color theme="1"/>
        <rFont val="Times New Roman"/>
        <family val="1"/>
      </rPr>
      <t>)</t>
    </r>
    <r>
      <rPr>
        <b/>
        <sz val="12"/>
        <color theme="1"/>
        <rFont val="新細明體"/>
        <family val="1"/>
        <charset val="136"/>
      </rPr>
      <t>﹕</t>
    </r>
    <phoneticPr fontId="1" type="noConversion"/>
  </si>
  <si>
    <t>2017/18</t>
    <phoneticPr fontId="1" type="noConversion"/>
  </si>
  <si>
    <t>2018/19</t>
    <phoneticPr fontId="1" type="noConversion"/>
  </si>
  <si>
    <t>2019/20</t>
    <phoneticPr fontId="1" type="noConversion"/>
  </si>
  <si>
    <r>
      <rPr>
        <b/>
        <sz val="11"/>
        <color theme="1"/>
        <rFont val="細明體"/>
        <family val="3"/>
        <charset val="136"/>
      </rPr>
      <t>如在附表</t>
    </r>
    <r>
      <rPr>
        <b/>
        <sz val="11"/>
        <color theme="1"/>
        <rFont val="Times New Roman"/>
        <family val="1"/>
      </rPr>
      <t>4A(I)</t>
    </r>
    <r>
      <rPr>
        <b/>
        <sz val="11"/>
        <color theme="1"/>
        <rFont val="細明體"/>
        <family val="3"/>
        <charset val="136"/>
      </rPr>
      <t>的</t>
    </r>
    <r>
      <rPr>
        <b/>
        <sz val="11"/>
        <color theme="1"/>
        <rFont val="Times New Roman"/>
        <family val="1"/>
      </rPr>
      <t>2018/19</t>
    </r>
    <r>
      <rPr>
        <b/>
        <sz val="11"/>
        <color theme="1"/>
        <rFont val="細明體"/>
        <family val="3"/>
        <charset val="136"/>
      </rPr>
      <t>修訂預算及</t>
    </r>
    <r>
      <rPr>
        <b/>
        <sz val="11"/>
        <color theme="1"/>
        <rFont val="Times New Roman"/>
        <family val="1"/>
      </rPr>
      <t>/</t>
    </r>
    <r>
      <rPr>
        <b/>
        <sz val="11"/>
        <color theme="1"/>
        <rFont val="細明體"/>
        <family val="3"/>
        <charset val="136"/>
      </rPr>
      <t>或</t>
    </r>
    <r>
      <rPr>
        <b/>
        <sz val="11"/>
        <color theme="1"/>
        <rFont val="Times New Roman"/>
        <family val="1"/>
      </rPr>
      <t>2019/20</t>
    </r>
    <r>
      <rPr>
        <b/>
        <sz val="11"/>
        <color theme="1"/>
        <rFont val="細明體"/>
        <family val="3"/>
        <charset val="136"/>
      </rPr>
      <t>預算中，支出項目第</t>
    </r>
    <r>
      <rPr>
        <b/>
        <sz val="11"/>
        <color theme="1"/>
        <rFont val="Times New Roman"/>
        <family val="1"/>
      </rPr>
      <t>2.11</t>
    </r>
    <r>
      <rPr>
        <b/>
        <sz val="11"/>
        <color theme="1"/>
        <rFont val="細明體"/>
        <family val="3"/>
        <charset val="136"/>
      </rPr>
      <t>項「其他營辦開支」總額超出「總開支」的</t>
    </r>
    <r>
      <rPr>
        <b/>
        <sz val="11"/>
        <color theme="1"/>
        <rFont val="Times New Roman"/>
        <family val="1"/>
      </rPr>
      <t>10%</t>
    </r>
    <r>
      <rPr>
        <b/>
        <sz val="11"/>
        <color theme="1"/>
        <rFont val="細明體"/>
        <family val="3"/>
        <charset val="136"/>
      </rPr>
      <t>，應同時填寫本附表。</t>
    </r>
    <phoneticPr fontId="1" type="noConversion"/>
  </si>
  <si>
    <t>2019/20</t>
    <phoneticPr fontId="1" type="noConversion"/>
  </si>
  <si>
    <r>
      <rPr>
        <b/>
        <sz val="11"/>
        <color theme="1"/>
        <rFont val="細明體"/>
        <family val="3"/>
        <charset val="136"/>
      </rPr>
      <t>如同時開辦本地及非本地課程班級的幼稚園</t>
    </r>
    <r>
      <rPr>
        <b/>
        <sz val="11"/>
        <color theme="1"/>
        <rFont val="Times New Roman"/>
        <family val="1"/>
      </rPr>
      <t>/</t>
    </r>
    <r>
      <rPr>
        <b/>
        <sz val="11"/>
        <color theme="1"/>
        <rFont val="細明體"/>
        <family val="3"/>
        <charset val="136"/>
      </rPr>
      <t>幼稚園暨幼兒中心在附表</t>
    </r>
    <r>
      <rPr>
        <b/>
        <sz val="11"/>
        <color theme="1"/>
        <rFont val="Times New Roman"/>
        <family val="1"/>
      </rPr>
      <t>4A(II)</t>
    </r>
    <r>
      <rPr>
        <b/>
        <sz val="11"/>
        <color theme="1"/>
        <rFont val="細明體"/>
        <family val="3"/>
        <charset val="136"/>
      </rPr>
      <t>的</t>
    </r>
    <r>
      <rPr>
        <b/>
        <sz val="11"/>
        <color theme="1"/>
        <rFont val="Times New Roman"/>
        <family val="1"/>
      </rPr>
      <t>2018/19</t>
    </r>
    <r>
      <rPr>
        <b/>
        <sz val="11"/>
        <color theme="1"/>
        <rFont val="細明體"/>
        <family val="3"/>
        <charset val="136"/>
      </rPr>
      <t>修訂預算及</t>
    </r>
    <r>
      <rPr>
        <b/>
        <sz val="11"/>
        <color theme="1"/>
        <rFont val="Times New Roman"/>
        <family val="1"/>
      </rPr>
      <t>/</t>
    </r>
    <r>
      <rPr>
        <b/>
        <sz val="11"/>
        <color theme="1"/>
        <rFont val="細明體"/>
        <family val="3"/>
        <charset val="136"/>
      </rPr>
      <t>或</t>
    </r>
    <r>
      <rPr>
        <b/>
        <sz val="11"/>
        <color theme="1"/>
        <rFont val="Times New Roman"/>
        <family val="1"/>
      </rPr>
      <t>2019/20</t>
    </r>
    <r>
      <rPr>
        <b/>
        <sz val="11"/>
        <color theme="1"/>
        <rFont val="細明體"/>
        <family val="3"/>
        <charset val="136"/>
      </rPr>
      <t>預算中，支出項目第</t>
    </r>
    <r>
      <rPr>
        <b/>
        <sz val="11"/>
        <color theme="1"/>
        <rFont val="Times New Roman"/>
        <family val="1"/>
      </rPr>
      <t>2.11</t>
    </r>
    <r>
      <rPr>
        <b/>
        <sz val="11"/>
        <color theme="1"/>
        <rFont val="細明體"/>
        <family val="3"/>
        <charset val="136"/>
      </rPr>
      <t>項「其他營辦開支」總額超出「總開支」的</t>
    </r>
    <r>
      <rPr>
        <b/>
        <sz val="11"/>
        <color theme="1"/>
        <rFont val="Times New Roman"/>
        <family val="1"/>
      </rPr>
      <t>10%</t>
    </r>
    <r>
      <rPr>
        <b/>
        <sz val="11"/>
        <color theme="1"/>
        <rFont val="細明體"/>
        <family val="3"/>
        <charset val="136"/>
      </rPr>
      <t>，應同時填寫本附表。</t>
    </r>
    <phoneticPr fontId="1" type="noConversion"/>
  </si>
  <si>
    <r>
      <rPr>
        <b/>
        <sz val="12"/>
        <color theme="1"/>
        <rFont val="新細明體"/>
        <family val="1"/>
        <charset val="136"/>
      </rPr>
      <t>附表</t>
    </r>
    <r>
      <rPr>
        <b/>
        <sz val="12"/>
        <color theme="1"/>
        <rFont val="Times New Roman"/>
        <family val="1"/>
      </rPr>
      <t>4A(I)</t>
    </r>
    <r>
      <rPr>
        <b/>
        <sz val="12"/>
        <color theme="1"/>
        <rFont val="新細明體"/>
        <family val="1"/>
        <charset val="136"/>
      </rPr>
      <t>／</t>
    </r>
    <r>
      <rPr>
        <b/>
        <sz val="12"/>
        <color theme="1"/>
        <rFont val="Times New Roman"/>
        <family val="1"/>
      </rPr>
      <t>4B(I)</t>
    </r>
    <r>
      <rPr>
        <b/>
        <sz val="12"/>
        <color theme="1"/>
        <rFont val="新細明體"/>
        <family val="1"/>
        <charset val="136"/>
      </rPr>
      <t>及附表</t>
    </r>
    <r>
      <rPr>
        <b/>
        <sz val="12"/>
        <color theme="1"/>
        <rFont val="Times New Roman"/>
        <family val="1"/>
      </rPr>
      <t>4A(II)</t>
    </r>
    <r>
      <rPr>
        <b/>
        <sz val="12"/>
        <color theme="1"/>
        <rFont val="新細明體"/>
        <family val="1"/>
        <charset val="136"/>
      </rPr>
      <t>／</t>
    </r>
    <r>
      <rPr>
        <b/>
        <sz val="12"/>
        <color theme="1"/>
        <rFont val="Times New Roman"/>
        <family val="1"/>
      </rPr>
      <t>4B(II)</t>
    </r>
    <r>
      <rPr>
        <b/>
        <sz val="12"/>
        <color theme="1"/>
        <rFont val="新細明體"/>
        <family val="1"/>
        <charset val="136"/>
      </rPr>
      <t>所載的註及注意事項</t>
    </r>
    <phoneticPr fontId="1" type="noConversion"/>
  </si>
  <si>
    <r>
      <t xml:space="preserve">(a) </t>
    </r>
    <r>
      <rPr>
        <sz val="11"/>
        <color theme="1"/>
        <rFont val="新細明體"/>
        <family val="2"/>
        <charset val="136"/>
      </rPr>
      <t>校舍：</t>
    </r>
    <r>
      <rPr>
        <sz val="11"/>
        <color theme="1"/>
        <rFont val="Times New Roman"/>
        <family val="1"/>
      </rPr>
      <t>2.5% [</t>
    </r>
    <r>
      <rPr>
        <sz val="11"/>
        <color theme="1"/>
        <rFont val="新細明體"/>
        <family val="2"/>
        <charset val="136"/>
      </rPr>
      <t>租用校舍並不適用。</t>
    </r>
    <r>
      <rPr>
        <sz val="11"/>
        <color theme="1"/>
        <rFont val="Times New Roman"/>
        <family val="1"/>
      </rPr>
      <t xml:space="preserve">]
(b) </t>
    </r>
    <r>
      <rPr>
        <sz val="11"/>
        <color theme="1"/>
        <rFont val="新細明體"/>
        <family val="2"/>
        <charset val="136"/>
      </rPr>
      <t>家具／設備／裝置／器材：</t>
    </r>
    <r>
      <rPr>
        <sz val="11"/>
        <color theme="1"/>
        <rFont val="Times New Roman"/>
        <family val="1"/>
      </rPr>
      <t xml:space="preserve">20%
(c) </t>
    </r>
    <r>
      <rPr>
        <sz val="11"/>
        <color theme="1"/>
        <rFont val="新細明體"/>
        <family val="2"/>
        <charset val="136"/>
      </rPr>
      <t>電腦硬件及軟件：</t>
    </r>
    <r>
      <rPr>
        <sz val="11"/>
        <color theme="1"/>
        <rFont val="Times New Roman"/>
        <family val="1"/>
      </rPr>
      <t>30%</t>
    </r>
    <phoneticPr fontId="1" type="noConversion"/>
  </si>
  <si>
    <r>
      <rPr>
        <sz val="11"/>
        <color theme="1"/>
        <rFont val="新細明體"/>
        <family val="1"/>
        <charset val="136"/>
      </rPr>
      <t>只有獲委任在幼稚園／幼稚園暨幼兒中心執行相關</t>
    </r>
    <r>
      <rPr>
        <u/>
        <sz val="11"/>
        <color theme="1"/>
        <rFont val="新細明體"/>
        <family val="1"/>
        <charset val="136"/>
      </rPr>
      <t>指定職務</t>
    </r>
    <r>
      <rPr>
        <u/>
        <sz val="11"/>
        <color theme="1"/>
        <rFont val="Times New Roman"/>
        <family val="1"/>
      </rPr>
      <t>[</t>
    </r>
    <r>
      <rPr>
        <u/>
        <sz val="11"/>
        <color theme="1"/>
        <rFont val="新細明體"/>
        <family val="1"/>
        <charset val="136"/>
      </rPr>
      <t>非一般校監職務</t>
    </r>
    <r>
      <rPr>
        <u/>
        <sz val="11"/>
        <color theme="1"/>
        <rFont val="Times New Roman"/>
        <family val="1"/>
      </rPr>
      <t>]</t>
    </r>
    <r>
      <rPr>
        <sz val="11"/>
        <color theme="1"/>
        <rFont val="新細明體"/>
        <family val="1"/>
        <charset val="136"/>
      </rPr>
      <t>的校監，其酬金才作支出項目以計算學費。如是的話，請隨本申請附上有關職務的說明。學校有責任向教育局證明校監在學校擔當</t>
    </r>
    <r>
      <rPr>
        <u/>
        <sz val="11"/>
        <color theme="1"/>
        <rFont val="新細明體"/>
        <family val="1"/>
        <charset val="136"/>
      </rPr>
      <t>一般校監職務外</t>
    </r>
    <r>
      <rPr>
        <sz val="11"/>
        <color theme="1"/>
        <rFont val="新細明體"/>
        <family val="1"/>
        <charset val="136"/>
      </rPr>
      <t>，還執行</t>
    </r>
    <r>
      <rPr>
        <u/>
        <sz val="11"/>
        <color theme="1"/>
        <rFont val="新細明體"/>
        <family val="1"/>
        <charset val="136"/>
      </rPr>
      <t>指定職務</t>
    </r>
    <r>
      <rPr>
        <sz val="11"/>
        <color theme="1"/>
        <rFont val="新細明體"/>
        <family val="1"/>
        <charset val="136"/>
      </rPr>
      <t>，以解釋支付他／她的酬金作為支出項目。如校監在超過一所幼稚園／幼稚園暨幼兒中心出任校監並獲委任執行指定職務，其酬金應以其在該幼稚園／幼稚園暨幼兒中心執行的指定職務來釐定及由該幼稚園／幼稚園暨幼兒中心支付，並須提供以下資料供本局審核：</t>
    </r>
    <phoneticPr fontId="1" type="noConversion"/>
  </si>
  <si>
    <t>校監已獲／將獲委任在其幼稚園／幼稚園暨幼兒中心執行指定職務的學校數目；</t>
    <phoneticPr fontId="1" type="noConversion"/>
  </si>
  <si>
    <t>校監在其每一所幼稚園／幼稚園暨幼兒中心執行指定職務（建議）收取的酬金金額；</t>
    <phoneticPr fontId="1" type="noConversion"/>
  </si>
  <si>
    <t>校監分配予其每一所幼稚園／幼稚園暨幼兒中心執行指定職務的時數比例；及</t>
    <phoneticPr fontId="1" type="noConversion"/>
  </si>
  <si>
    <t>預計校監每週／月在其每一所幼稚園／幼稚園暨幼兒中心執行指定職務的工作時數。</t>
    <phoneticPr fontId="1" type="noConversion"/>
  </si>
  <si>
    <t>學校如向所屬辦學團體或其他機構採購任何支援學校行政工作的服務而把該筆行政費列作開支，應另外列明性質、理據、涉及的人手及費用的分項數字，供本局審核。向所屬辦學團體／其他有關連人士或機構團體採購支援服務而繳交的行政費，應於學校經審核的周年帳目內呈報為與有關連人士或機構團體的交易。</t>
    <phoneticPr fontId="1" type="noConversion"/>
  </si>
  <si>
    <t>服務0至3歲班級及3至6歲班級的私立獨立幼稚園暨幼兒中心應按比例分拆其收入和開支於附表2A、2B、3及4內。否則，如有需要，教育局可根據附表1B所載的預計兒童／學生總人數，按比例分拆其與薪金有關的開支及收入和開支，以計算有關級別的學費。</t>
    <phoneticPr fontId="1" type="noConversion"/>
  </si>
  <si>
    <t>如因尚未使用有指定用途的捐款收入、為修葺／改善校舍、提升全校電腦系統或保養危險斜坡等而預留的款項而導致相關年度出現大量盈利，幼稚園／幼稚園暨幼兒中心可提交有關詳細資料作為申請調升學費的理據。</t>
    <phoneticPr fontId="1" type="noConversion"/>
  </si>
  <si>
    <t xml:space="preserve">如有需要，教育局可要求幼稚園／幼稚園暨幼兒中心提供支出項目的詳細資料及證明文件。教育局亦保留權利採用經差餉物業估價署評估的租值作為計算學費之用。 </t>
    <phoneticPr fontId="1" type="noConversion"/>
  </si>
  <si>
    <t>2018/19</t>
    <phoneticPr fontId="1" type="noConversion"/>
  </si>
  <si>
    <t>2019/20</t>
    <phoneticPr fontId="1" type="noConversion"/>
  </si>
  <si>
    <r>
      <t>*</t>
    </r>
    <r>
      <rPr>
        <b/>
        <sz val="12"/>
        <color theme="1"/>
        <rFont val="新細明體"/>
        <family val="1"/>
        <charset val="136"/>
      </rPr>
      <t>小計</t>
    </r>
    <r>
      <rPr>
        <b/>
        <sz val="12"/>
        <color theme="1"/>
        <rFont val="Times New Roman"/>
        <family val="1"/>
      </rPr>
      <t xml:space="preserve"> </t>
    </r>
    <r>
      <rPr>
        <b/>
        <sz val="12"/>
        <color theme="1"/>
        <rFont val="新細明體"/>
        <family val="1"/>
        <charset val="136"/>
      </rPr>
      <t>／</t>
    </r>
    <r>
      <rPr>
        <b/>
        <sz val="12"/>
        <color theme="1"/>
        <rFont val="Times New Roman"/>
        <family val="1"/>
      </rPr>
      <t xml:space="preserve"> </t>
    </r>
    <r>
      <rPr>
        <b/>
        <sz val="12"/>
        <color theme="1"/>
        <rFont val="新細明體"/>
        <family val="1"/>
        <charset val="136"/>
      </rPr>
      <t>總計</t>
    </r>
    <r>
      <rPr>
        <b/>
        <sz val="12"/>
        <color theme="1"/>
        <rFont val="Times New Roman"/>
        <family val="1"/>
      </rPr>
      <t xml:space="preserve"> :</t>
    </r>
    <phoneticPr fontId="1" type="noConversion"/>
  </si>
  <si>
    <r>
      <t>[</t>
    </r>
    <r>
      <rPr>
        <b/>
        <sz val="12"/>
        <color theme="1"/>
        <rFont val="細明體"/>
        <family val="3"/>
        <charset val="136"/>
      </rPr>
      <t>應與附表</t>
    </r>
    <r>
      <rPr>
        <b/>
        <sz val="12"/>
        <color theme="1"/>
        <rFont val="Times New Roman"/>
        <family val="1"/>
      </rPr>
      <t>4A(I)</t>
    </r>
    <r>
      <rPr>
        <b/>
        <sz val="12"/>
        <color theme="1"/>
        <rFont val="細明體"/>
        <family val="3"/>
        <charset val="136"/>
      </rPr>
      <t>／</t>
    </r>
    <r>
      <rPr>
        <b/>
        <sz val="12"/>
        <color theme="1"/>
        <rFont val="Times New Roman"/>
        <family val="1"/>
      </rPr>
      <t>(II)</t>
    </r>
    <r>
      <rPr>
        <b/>
        <sz val="12"/>
        <color theme="1"/>
        <rFont val="細明體"/>
        <family val="3"/>
        <charset val="136"/>
      </rPr>
      <t>支出項目
第</t>
    </r>
    <r>
      <rPr>
        <b/>
        <sz val="12"/>
        <color theme="1"/>
        <rFont val="Times New Roman"/>
        <family val="1"/>
      </rPr>
      <t>2.3</t>
    </r>
    <r>
      <rPr>
        <b/>
        <sz val="12"/>
        <color theme="1"/>
        <rFont val="細明體"/>
        <family val="3"/>
        <charset val="136"/>
      </rPr>
      <t>項相同</t>
    </r>
    <r>
      <rPr>
        <b/>
        <sz val="12"/>
        <color theme="1"/>
        <rFont val="Times New Roman"/>
        <family val="1"/>
      </rPr>
      <t>]</t>
    </r>
    <phoneticPr fontId="1" type="noConversion"/>
  </si>
  <si>
    <t>幼稚園／幼稚園暨幼兒中心毋須隨本申請夾附上述的大型修葺及保養工程之證明文件，不過，學校應保存有關文件，以便在本局提出要求時遞交查閱。</t>
    <phoneticPr fontId="1" type="noConversion"/>
  </si>
  <si>
    <t>幼稚園／幼稚園暨幼兒中心毋須隨本申請夾附上述的新增固定資產之證明文件，不過，學校應保存有關文件，以便在本局提出要求時遞交查閱。</t>
    <phoneticPr fontId="1" type="noConversion"/>
  </si>
  <si>
    <r>
      <rPr>
        <b/>
        <sz val="11"/>
        <color theme="1"/>
        <rFont val="新細明體"/>
        <family val="1"/>
        <charset val="136"/>
      </rPr>
      <t>由</t>
    </r>
    <r>
      <rPr>
        <b/>
        <sz val="11"/>
        <color theme="1"/>
        <rFont val="Times New Roman"/>
        <family val="1"/>
      </rPr>
      <t xml:space="preserve"> </t>
    </r>
    <r>
      <rPr>
        <b/>
        <u/>
        <sz val="11"/>
        <color theme="1"/>
        <rFont val="新細明體"/>
        <family val="1"/>
        <charset val="136"/>
      </rPr>
      <t>並非</t>
    </r>
    <r>
      <rPr>
        <sz val="11"/>
        <color theme="1"/>
        <rFont val="新細明體"/>
        <family val="1"/>
        <charset val="136"/>
      </rPr>
      <t xml:space="preserve"> </t>
    </r>
    <r>
      <rPr>
        <b/>
        <sz val="11"/>
        <color theme="1"/>
        <rFont val="新細明體"/>
        <family val="1"/>
        <charset val="136"/>
      </rPr>
      <t>向香港房屋委員會或香港房屋協會轄下的「出租單位」／「郊區公共房屋」租用校舍的學校填寫。每所校舍須獨立遞交附表一份。</t>
    </r>
    <phoneticPr fontId="1" type="noConversion"/>
  </si>
  <si>
    <r>
      <rPr>
        <sz val="12"/>
        <color theme="1"/>
        <rFont val="細明體"/>
        <family val="3"/>
        <charset val="136"/>
      </rPr>
      <t>學校截至</t>
    </r>
    <r>
      <rPr>
        <sz val="12"/>
        <color theme="1"/>
        <rFont val="Times New Roman"/>
        <family val="1"/>
      </rPr>
      <t>2019</t>
    </r>
    <r>
      <rPr>
        <sz val="12"/>
        <color theme="1"/>
        <rFont val="細明體"/>
        <family val="3"/>
        <charset val="136"/>
      </rPr>
      <t>年</t>
    </r>
    <r>
      <rPr>
        <sz val="12"/>
        <color theme="1"/>
        <rFont val="Times New Roman"/>
        <family val="1"/>
      </rPr>
      <t>1</t>
    </r>
    <r>
      <rPr>
        <sz val="12"/>
        <color theme="1"/>
        <rFont val="細明體"/>
        <family val="3"/>
        <charset val="136"/>
      </rPr>
      <t>月</t>
    </r>
    <r>
      <rPr>
        <sz val="12"/>
        <color theme="1"/>
        <rFont val="Times New Roman"/>
        <family val="1"/>
      </rPr>
      <t>15</t>
    </r>
    <r>
      <rPr>
        <sz val="12"/>
        <color theme="1"/>
        <rFont val="細明體"/>
        <family val="3"/>
        <charset val="136"/>
      </rPr>
      <t>日的實際收生人數︰</t>
    </r>
    <r>
      <rPr>
        <sz val="12"/>
        <color theme="1"/>
        <rFont val="Times New Roman"/>
        <family val="1"/>
      </rPr>
      <t xml:space="preserve"> 
</t>
    </r>
    <phoneticPr fontId="1" type="noConversion"/>
  </si>
  <si>
    <r>
      <rPr>
        <sz val="12"/>
        <color theme="1"/>
        <rFont val="細明體"/>
        <family val="3"/>
        <charset val="136"/>
      </rPr>
      <t>學校在</t>
    </r>
    <r>
      <rPr>
        <sz val="12"/>
        <color theme="1"/>
        <rFont val="Times New Roman"/>
        <family val="1"/>
      </rPr>
      <t>2019/20</t>
    </r>
    <r>
      <rPr>
        <sz val="12"/>
        <color theme="1"/>
        <rFont val="細明體"/>
        <family val="3"/>
        <charset val="136"/>
      </rPr>
      <t>學年的預計全年學費總收入︰</t>
    </r>
    <r>
      <rPr>
        <sz val="12"/>
        <color theme="1"/>
        <rFont val="Times New Roman"/>
        <family val="1"/>
      </rPr>
      <t xml:space="preserve">  </t>
    </r>
    <phoneticPr fontId="1" type="noConversion"/>
  </si>
  <si>
    <r>
      <t>2019/20</t>
    </r>
    <r>
      <rPr>
        <sz val="12"/>
        <color theme="1"/>
        <rFont val="細明體"/>
        <family val="3"/>
        <charset val="136"/>
      </rPr>
      <t>學年的開課日期︰</t>
    </r>
    <r>
      <rPr>
        <sz val="12"/>
        <color theme="1"/>
        <rFont val="Times New Roman"/>
        <family val="1"/>
      </rPr>
      <t xml:space="preserve"> </t>
    </r>
    <phoneticPr fontId="1" type="noConversion"/>
  </si>
  <si>
    <r>
      <t>2019/20</t>
    </r>
    <r>
      <rPr>
        <sz val="12"/>
        <color theme="1"/>
        <rFont val="細明體"/>
        <family val="3"/>
        <charset val="136"/>
      </rPr>
      <t>學年校舍每月租金為</t>
    </r>
    <r>
      <rPr>
        <sz val="12"/>
        <color theme="1"/>
        <rFont val="Times New Roman"/>
        <family val="1"/>
      </rPr>
      <t/>
    </r>
    <phoneticPr fontId="1" type="noConversion"/>
  </si>
  <si>
    <r>
      <t>*</t>
    </r>
    <r>
      <rPr>
        <sz val="12"/>
        <color theme="1"/>
        <rFont val="新細明體"/>
        <family val="1"/>
        <charset val="136"/>
      </rPr>
      <t>不包括／包括地租</t>
    </r>
    <phoneticPr fontId="1" type="noConversion"/>
  </si>
  <si>
    <r>
      <t>*</t>
    </r>
    <r>
      <rPr>
        <sz val="12"/>
        <color theme="1"/>
        <rFont val="新細明體"/>
        <family val="1"/>
        <charset val="136"/>
      </rPr>
      <t>不包括／包括冷氣費</t>
    </r>
    <phoneticPr fontId="1" type="noConversion"/>
  </si>
  <si>
    <r>
      <t>*</t>
    </r>
    <r>
      <rPr>
        <sz val="12"/>
        <color theme="1"/>
        <rFont val="新細明體"/>
        <family val="1"/>
        <charset val="136"/>
      </rPr>
      <t>不包括／包括管理費</t>
    </r>
    <phoneticPr fontId="1" type="noConversion"/>
  </si>
  <si>
    <r>
      <t>*</t>
    </r>
    <r>
      <rPr>
        <sz val="12"/>
        <color theme="1"/>
        <rFont val="新細明體"/>
        <family val="1"/>
        <charset val="136"/>
      </rPr>
      <t>不包括／包括停車場收費</t>
    </r>
    <phoneticPr fontId="1" type="noConversion"/>
  </si>
  <si>
    <r>
      <rPr>
        <sz val="12"/>
        <color theme="1"/>
        <rFont val="新細明體"/>
        <family val="1"/>
        <charset val="136"/>
      </rPr>
      <t>元</t>
    </r>
    <r>
      <rPr>
        <sz val="12"/>
        <color theme="1"/>
        <rFont val="Times New Roman"/>
        <family val="1"/>
      </rPr>
      <t xml:space="preserve"> *</t>
    </r>
    <r>
      <rPr>
        <sz val="12"/>
        <color theme="1"/>
        <rFont val="新細明體"/>
        <family val="1"/>
        <charset val="136"/>
      </rPr>
      <t>每月／季／年</t>
    </r>
    <phoneticPr fontId="1" type="noConversion"/>
  </si>
  <si>
    <r>
      <t>*</t>
    </r>
    <r>
      <rPr>
        <sz val="12"/>
        <color theme="1"/>
        <rFont val="細明體"/>
        <family val="3"/>
        <charset val="136"/>
      </rPr>
      <t>相同</t>
    </r>
    <r>
      <rPr>
        <sz val="12"/>
        <color theme="1"/>
        <rFont val="Times New Roman"/>
        <family val="1"/>
      </rPr>
      <t>*</t>
    </r>
    <r>
      <rPr>
        <sz val="12"/>
        <color theme="1"/>
        <rFont val="細明體"/>
        <family val="3"/>
        <charset val="136"/>
      </rPr>
      <t>／</t>
    </r>
    <r>
      <rPr>
        <sz val="12"/>
        <color theme="1"/>
        <rFont val="Times New Roman"/>
        <family val="1"/>
      </rPr>
      <t>*</t>
    </r>
    <r>
      <rPr>
        <sz val="12"/>
        <color theme="1"/>
        <rFont val="細明體"/>
        <family val="3"/>
        <charset val="136"/>
      </rPr>
      <t>不同。</t>
    </r>
    <phoneticPr fontId="1" type="noConversion"/>
  </si>
  <si>
    <r>
      <rPr>
        <sz val="12"/>
        <color theme="1"/>
        <rFont val="新細明體"/>
        <family val="1"/>
        <charset val="136"/>
      </rPr>
      <t>上文第</t>
    </r>
    <r>
      <rPr>
        <sz val="12"/>
        <color theme="1"/>
        <rFont val="Times New Roman"/>
        <family val="1"/>
      </rPr>
      <t>II(1)</t>
    </r>
    <r>
      <rPr>
        <sz val="12"/>
        <color theme="1"/>
        <rFont val="新細明體"/>
        <family val="1"/>
        <charset val="136"/>
      </rPr>
      <t>部分的租金已續訂租約，租約</t>
    </r>
    <r>
      <rPr>
        <sz val="12"/>
        <color theme="1"/>
        <rFont val="Times New Roman"/>
        <family val="1"/>
      </rPr>
      <t>*</t>
    </r>
    <r>
      <rPr>
        <sz val="12"/>
        <color theme="1"/>
        <rFont val="新細明體"/>
        <family val="1"/>
        <charset val="136"/>
      </rPr>
      <t>將於／已於</t>
    </r>
    <r>
      <rPr>
        <sz val="12"/>
        <color theme="1"/>
        <rFont val="Times New Roman"/>
        <family val="1"/>
      </rPr>
      <t xml:space="preserve">        </t>
    </r>
    <phoneticPr fontId="1" type="noConversion"/>
  </si>
  <si>
    <t>年／月。隨表附上租約連樓宇平面圖副本一份。</t>
    <phoneticPr fontId="1" type="noConversion"/>
  </si>
  <si>
    <r>
      <t>*</t>
    </r>
    <r>
      <rPr>
        <sz val="12"/>
        <color theme="1"/>
        <rFont val="新細明體"/>
        <family val="1"/>
        <charset val="136"/>
      </rPr>
      <t>不包括／包括差餉</t>
    </r>
    <phoneticPr fontId="1" type="noConversion"/>
  </si>
  <si>
    <t>在運用來自學費的資源時，幼稚園／幼稚園暨幼兒中心應審慎並時刻以學生的利益為首要考慮因素。在運用學校資源方面，幼稚園／幼稚園暨幼兒中心應有一個完善的財政計劃及良好的預算，並應確保每項支出均使用得宜及切合需要。幼稚園／幼稚園暨幼兒中心學費應用以支付與教學活動、營辦幼稚園／幼稚園暨幼兒中心及維持教育服務水平有直接關係的開支。各幼稚園／幼稚園暨幼兒中心不應就以上開支要求家長另行繳交費用。各支出項目詳列如下：</t>
    <phoneticPr fontId="1" type="noConversion"/>
  </si>
  <si>
    <t>受僱教學人員（包括代課教師）及支援／非教學人員的薪金、公積金、强制性公積金供款及長期服務金。</t>
    <phoneticPr fontId="1" type="noConversion"/>
  </si>
  <si>
    <t>與教學活動、營辦幼稚園／幼稚園暨幼兒中心和維持所提供的教育服務水平有直接關係的其他支出。</t>
    <phoneticPr fontId="1" type="noConversion"/>
  </si>
  <si>
    <r>
      <rPr>
        <sz val="12"/>
        <color theme="1"/>
        <rFont val="細明體"/>
        <family val="3"/>
        <charset val="136"/>
      </rPr>
      <t>為協助有關幼稚園填寫附表，教育局將於</t>
    </r>
    <r>
      <rPr>
        <sz val="12"/>
        <color theme="1"/>
        <rFont val="Times New Roman"/>
        <family val="1"/>
      </rPr>
      <t>2019</t>
    </r>
    <r>
      <rPr>
        <sz val="12"/>
        <color theme="1"/>
        <rFont val="細明體"/>
        <family val="3"/>
        <charset val="136"/>
      </rPr>
      <t>年</t>
    </r>
    <r>
      <rPr>
        <sz val="12"/>
        <color theme="1"/>
        <rFont val="Times New Roman"/>
        <family val="1"/>
      </rPr>
      <t>2</t>
    </r>
    <r>
      <rPr>
        <sz val="12"/>
        <color theme="1"/>
        <rFont val="細明體"/>
        <family val="3"/>
        <charset val="136"/>
      </rPr>
      <t>月中旬舉辦</t>
    </r>
    <r>
      <rPr>
        <sz val="12"/>
        <color theme="1"/>
        <rFont val="Times New Roman"/>
        <family val="1"/>
      </rPr>
      <t>1</t>
    </r>
    <r>
      <rPr>
        <sz val="12"/>
        <color theme="1"/>
        <rFont val="細明體"/>
        <family val="3"/>
        <charset val="136"/>
      </rPr>
      <t>場簡介會。
詳情如下：</t>
    </r>
    <phoneticPr fontId="1" type="noConversion"/>
  </si>
  <si>
    <r>
      <t>2019</t>
    </r>
    <r>
      <rPr>
        <sz val="12"/>
        <color theme="1"/>
        <rFont val="新細明體"/>
        <family val="1"/>
        <charset val="136"/>
      </rPr>
      <t>年</t>
    </r>
    <r>
      <rPr>
        <sz val="12"/>
        <color theme="1"/>
        <rFont val="Times New Roman"/>
        <family val="1"/>
      </rPr>
      <t>2</t>
    </r>
    <r>
      <rPr>
        <sz val="12"/>
        <color theme="1"/>
        <rFont val="新細明體"/>
        <family val="1"/>
        <charset val="136"/>
      </rPr>
      <t>月</t>
    </r>
    <r>
      <rPr>
        <sz val="12"/>
        <color theme="1"/>
        <rFont val="Times New Roman"/>
        <family val="1"/>
      </rPr>
      <t>13</t>
    </r>
    <r>
      <rPr>
        <sz val="12"/>
        <color theme="1"/>
        <rFont val="新細明體"/>
        <family val="1"/>
        <charset val="136"/>
      </rPr>
      <t>日</t>
    </r>
    <r>
      <rPr>
        <sz val="12"/>
        <color theme="1"/>
        <rFont val="Times New Roman"/>
        <family val="1"/>
      </rPr>
      <t>(</t>
    </r>
    <r>
      <rPr>
        <sz val="12"/>
        <color theme="1"/>
        <rFont val="新細明體"/>
        <family val="1"/>
        <charset val="136"/>
      </rPr>
      <t>星期三</t>
    </r>
    <r>
      <rPr>
        <sz val="12"/>
        <color theme="1"/>
        <rFont val="Times New Roman"/>
        <family val="1"/>
      </rPr>
      <t>)</t>
    </r>
    <phoneticPr fontId="1" type="noConversion"/>
  </si>
  <si>
    <t>下午二時半</t>
    <phoneticPr fontId="1" type="noConversion"/>
  </si>
  <si>
    <r>
      <rPr>
        <b/>
        <sz val="12"/>
        <color theme="1"/>
        <rFont val="新細明體"/>
        <family val="1"/>
        <charset val="136"/>
      </rPr>
      <t>沒有參加</t>
    </r>
    <r>
      <rPr>
        <b/>
        <sz val="12"/>
        <color theme="1"/>
        <rFont val="Times New Roman"/>
        <family val="1"/>
      </rPr>
      <t>2019/20</t>
    </r>
    <r>
      <rPr>
        <b/>
        <sz val="12"/>
        <color theme="1"/>
        <rFont val="新細明體"/>
        <family val="1"/>
        <charset val="136"/>
      </rPr>
      <t>學年幼稚園教育計劃的
幼稚園／幼稚園暨幼兒中心及設有幼稚園班級的學校
申請調整學費簡介會</t>
    </r>
    <phoneticPr fontId="1" type="noConversion"/>
  </si>
  <si>
    <r>
      <rPr>
        <b/>
        <sz val="11"/>
        <rFont val="細明體"/>
        <family val="3"/>
        <charset val="136"/>
      </rPr>
      <t>適用於在</t>
    </r>
    <r>
      <rPr>
        <b/>
        <sz val="11"/>
        <rFont val="Times New Roman"/>
        <family val="1"/>
      </rPr>
      <t>2017/18</t>
    </r>
    <r>
      <rPr>
        <b/>
        <sz val="11"/>
        <rFont val="細明體"/>
        <family val="3"/>
        <charset val="136"/>
      </rPr>
      <t>及</t>
    </r>
    <r>
      <rPr>
        <b/>
        <sz val="11"/>
        <rFont val="Times New Roman"/>
        <family val="1"/>
      </rPr>
      <t>2018/19</t>
    </r>
    <r>
      <rPr>
        <b/>
        <sz val="11"/>
        <rFont val="細明體"/>
        <family val="3"/>
        <charset val="136"/>
      </rPr>
      <t>沒有參加幼稚園教育計劃但仍有兌現學前教育學券計劃資助的</t>
    </r>
    <r>
      <rPr>
        <b/>
        <sz val="11"/>
        <rFont val="Times New Roman"/>
        <family val="1"/>
      </rPr>
      <t>*</t>
    </r>
    <r>
      <rPr>
        <b/>
        <sz val="11"/>
        <rFont val="細明體"/>
        <family val="3"/>
        <charset val="136"/>
      </rPr>
      <t>幼稚園／幼稚園暨幼兒中心：</t>
    </r>
    <phoneticPr fontId="35" type="noConversion"/>
  </si>
  <si>
    <r>
      <rPr>
        <b/>
        <sz val="11"/>
        <rFont val="細明體"/>
        <family val="3"/>
        <charset val="136"/>
      </rPr>
      <t>適用於其他</t>
    </r>
    <r>
      <rPr>
        <b/>
        <sz val="11"/>
        <rFont val="Times New Roman"/>
        <family val="1"/>
      </rPr>
      <t>*</t>
    </r>
    <r>
      <rPr>
        <b/>
        <sz val="11"/>
        <rFont val="細明體"/>
        <family val="3"/>
        <charset val="136"/>
      </rPr>
      <t>幼稚園／幼稚園暨幼兒中心：</t>
    </r>
    <phoneticPr fontId="35" type="noConversion"/>
  </si>
  <si>
    <r>
      <t xml:space="preserve">1.   </t>
    </r>
    <r>
      <rPr>
        <sz val="10"/>
        <color theme="1"/>
        <rFont val="細明體"/>
        <family val="3"/>
        <charset val="136"/>
      </rPr>
      <t>幼稚園</t>
    </r>
    <r>
      <rPr>
        <sz val="10"/>
        <color theme="1"/>
        <rFont val="Times New Roman"/>
        <family val="1"/>
      </rPr>
      <t>/</t>
    </r>
    <r>
      <rPr>
        <sz val="10"/>
        <color theme="1"/>
        <rFont val="細明體"/>
        <family val="3"/>
        <charset val="136"/>
      </rPr>
      <t>幼稚園暨幼兒中心在</t>
    </r>
    <r>
      <rPr>
        <sz val="10"/>
        <color theme="1"/>
        <rFont val="Times New Roman"/>
        <family val="1"/>
      </rPr>
      <t>2018/19</t>
    </r>
    <r>
      <rPr>
        <sz val="10"/>
        <color theme="1"/>
        <rFont val="細明體"/>
        <family val="3"/>
        <charset val="136"/>
      </rPr>
      <t>合資格獲得學券資助的幼稚園班級，其收費證明書上已列明</t>
    </r>
    <r>
      <rPr>
        <sz val="10"/>
        <color theme="1"/>
        <rFont val="Times New Roman"/>
        <family val="1"/>
      </rPr>
      <t>2018/19</t>
    </r>
    <r>
      <rPr>
        <sz val="10"/>
        <color theme="1"/>
        <rFont val="細明體"/>
        <family val="3"/>
        <charset val="136"/>
      </rPr>
      <t>每名學生每年在兌換學券</t>
    </r>
    <r>
      <rPr>
        <u/>
        <sz val="10"/>
        <color theme="1"/>
        <rFont val="細明體"/>
        <family val="3"/>
        <charset val="136"/>
      </rPr>
      <t>前</t>
    </r>
    <r>
      <rPr>
        <sz val="10"/>
        <color theme="1"/>
        <rFont val="細明體"/>
        <family val="3"/>
        <charset val="136"/>
      </rPr>
      <t>和兌換學券</t>
    </r>
    <r>
      <rPr>
        <u/>
        <sz val="10"/>
        <color theme="1"/>
        <rFont val="細明體"/>
        <family val="3"/>
        <charset val="136"/>
      </rPr>
      <t>後</t>
    </r>
    <r>
      <rPr>
        <sz val="10"/>
        <color theme="1"/>
        <rFont val="細明體"/>
        <family val="3"/>
        <charset val="136"/>
      </rPr>
      <t xml:space="preserve">的獲准學費款額。
</t>
    </r>
    <r>
      <rPr>
        <sz val="10"/>
        <color theme="1"/>
        <rFont val="Times New Roman"/>
        <family val="1"/>
      </rPr>
      <t xml:space="preserve"> </t>
    </r>
    <phoneticPr fontId="1" type="noConversion"/>
  </si>
  <si>
    <r>
      <rPr>
        <sz val="12"/>
        <color theme="1"/>
        <rFont val="新細明體"/>
        <family val="2"/>
        <charset val="136"/>
      </rPr>
      <t>幼稚園／幼稚園暨幼兒中心擬支付給校長／教學人員／幼兒工作員／支援／非教學人員的其他收入可包括雙薪、花紅、現金津貼（不包括膳食津貼）和約滿酬金，必須分攤</t>
    </r>
    <r>
      <rPr>
        <sz val="12"/>
        <color theme="1"/>
        <rFont val="Times New Roman"/>
        <family val="1"/>
      </rPr>
      <t>12</t>
    </r>
    <r>
      <rPr>
        <sz val="12"/>
        <color theme="1"/>
        <rFont val="新細明體"/>
        <family val="2"/>
        <charset val="136"/>
      </rPr>
      <t>個月平均計算，並應納入為部份月薪。隨表請附上</t>
    </r>
    <r>
      <rPr>
        <u/>
        <sz val="12"/>
        <color theme="1"/>
        <rFont val="新細明體"/>
        <family val="1"/>
        <charset val="136"/>
      </rPr>
      <t>新聘</t>
    </r>
    <r>
      <rPr>
        <sz val="12"/>
        <color theme="1"/>
        <rFont val="新細明體"/>
        <family val="2"/>
        <charset val="136"/>
      </rPr>
      <t>教學人員／幼兒工作員（如適用）的師資培訓資歷證書副本。</t>
    </r>
    <phoneticPr fontId="1" type="noConversion"/>
  </si>
  <si>
    <r>
      <rPr>
        <sz val="12"/>
        <color theme="1"/>
        <rFont val="新細明體"/>
        <family val="1"/>
        <charset val="136"/>
      </rPr>
      <t>在2018/19學年仍有兌現學券資助的幼稚園／幼稚園暨幼兒中心，隨表請附上有關供款期的強制性公積金／公積金「付款結算書」的副本，列明在</t>
    </r>
    <r>
      <rPr>
        <sz val="12"/>
        <color theme="1"/>
        <rFont val="Times New Roman"/>
        <family val="1"/>
      </rPr>
      <t>2019</t>
    </r>
    <r>
      <rPr>
        <sz val="12"/>
        <color theme="1"/>
        <rFont val="新細明體"/>
        <family val="1"/>
        <charset val="136"/>
      </rPr>
      <t>年</t>
    </r>
    <r>
      <rPr>
        <sz val="12"/>
        <color theme="1"/>
        <rFont val="Times New Roman"/>
        <family val="1"/>
      </rPr>
      <t>1</t>
    </r>
    <r>
      <rPr>
        <sz val="12"/>
        <color theme="1"/>
        <rFont val="新細明體"/>
        <family val="1"/>
        <charset val="136"/>
      </rPr>
      <t>月</t>
    </r>
    <r>
      <rPr>
        <sz val="12"/>
        <color theme="1"/>
        <rFont val="Times New Roman"/>
        <family val="1"/>
      </rPr>
      <t>1</t>
    </r>
    <r>
      <rPr>
        <sz val="12"/>
        <color theme="1"/>
        <rFont val="新細明體"/>
        <family val="1"/>
        <charset val="136"/>
      </rPr>
      <t>日任職校長／教學人員／幼兒工作員的入息及供款資料。學校需向教育局證明在附表</t>
    </r>
    <r>
      <rPr>
        <sz val="12"/>
        <color theme="1"/>
        <rFont val="Times New Roman"/>
        <family val="1"/>
      </rPr>
      <t>2A, 2B</t>
    </r>
    <r>
      <rPr>
        <sz val="12"/>
        <color theme="1"/>
        <rFont val="新細明體"/>
        <family val="1"/>
        <charset val="136"/>
      </rPr>
      <t>及</t>
    </r>
    <r>
      <rPr>
        <sz val="12"/>
        <color theme="1"/>
        <rFont val="Times New Roman"/>
        <family val="1"/>
      </rPr>
      <t>3</t>
    </r>
    <r>
      <rPr>
        <sz val="12"/>
        <color theme="1"/>
        <rFont val="新細明體"/>
        <family val="1"/>
        <charset val="136"/>
      </rPr>
      <t>的開支是用以支付由學校聘請的員工薪酬，任何未能提供合理解釋的薪金開支，不會用作計算學費。</t>
    </r>
    <phoneticPr fontId="1" type="noConversion"/>
  </si>
  <si>
    <r>
      <rPr>
        <sz val="11"/>
        <color theme="1"/>
        <rFont val="新細明體"/>
        <family val="1"/>
        <charset val="136"/>
      </rPr>
      <t>如在附表</t>
    </r>
    <r>
      <rPr>
        <sz val="11"/>
        <color theme="1"/>
        <rFont val="Times New Roman"/>
        <family val="1"/>
      </rPr>
      <t>4A(I)</t>
    </r>
    <r>
      <rPr>
        <sz val="11"/>
        <color theme="1"/>
        <rFont val="新細明體"/>
        <family val="1"/>
        <charset val="136"/>
      </rPr>
      <t>／</t>
    </r>
    <r>
      <rPr>
        <sz val="11"/>
        <color theme="1"/>
        <rFont val="Times New Roman"/>
        <family val="1"/>
      </rPr>
      <t>4A(II)</t>
    </r>
    <r>
      <rPr>
        <sz val="11"/>
        <color theme="1"/>
        <rFont val="新細明體"/>
        <family val="1"/>
        <charset val="136"/>
      </rPr>
      <t>的</t>
    </r>
    <r>
      <rPr>
        <sz val="11"/>
        <color theme="1"/>
        <rFont val="Times New Roman"/>
        <family val="1"/>
      </rPr>
      <t>2018/19</t>
    </r>
    <r>
      <rPr>
        <sz val="11"/>
        <color theme="1"/>
        <rFont val="新細明體"/>
        <family val="1"/>
        <charset val="136"/>
      </rPr>
      <t>修訂預算及／或</t>
    </r>
    <r>
      <rPr>
        <sz val="11"/>
        <color theme="1"/>
        <rFont val="Times New Roman"/>
        <family val="1"/>
      </rPr>
      <t>2019/20</t>
    </r>
    <r>
      <rPr>
        <sz val="11"/>
        <color theme="1"/>
        <rFont val="新細明體"/>
        <family val="1"/>
        <charset val="136"/>
      </rPr>
      <t>預算中，其支出項目第</t>
    </r>
    <r>
      <rPr>
        <sz val="11"/>
        <color theme="1"/>
        <rFont val="Times New Roman"/>
        <family val="1"/>
      </rPr>
      <t>2.11</t>
    </r>
    <r>
      <rPr>
        <sz val="11"/>
        <color theme="1"/>
        <rFont val="新細明體"/>
        <family val="1"/>
        <charset val="136"/>
      </rPr>
      <t>項「其他營辦開支」總額超出「總開支」的</t>
    </r>
    <r>
      <rPr>
        <sz val="11"/>
        <color theme="1"/>
        <rFont val="Times New Roman"/>
        <family val="1"/>
      </rPr>
      <t>10%</t>
    </r>
    <r>
      <rPr>
        <sz val="11"/>
        <color theme="1"/>
        <rFont val="新細明體"/>
        <family val="1"/>
        <charset val="136"/>
      </rPr>
      <t>，幼稚園</t>
    </r>
    <r>
      <rPr>
        <sz val="11"/>
        <color theme="1"/>
        <rFont val="Times New Roman"/>
        <family val="1"/>
      </rPr>
      <t>/</t>
    </r>
    <r>
      <rPr>
        <sz val="11"/>
        <color theme="1"/>
        <rFont val="新細明體"/>
        <family val="1"/>
        <charset val="136"/>
      </rPr>
      <t>幼稚園暨幼兒中心應同時填寫附表</t>
    </r>
    <r>
      <rPr>
        <sz val="11"/>
        <color theme="1"/>
        <rFont val="Times New Roman"/>
        <family val="1"/>
      </rPr>
      <t>4B(I)</t>
    </r>
    <r>
      <rPr>
        <sz val="11"/>
        <color theme="1"/>
        <rFont val="新細明體"/>
        <family val="1"/>
        <charset val="136"/>
      </rPr>
      <t>／</t>
    </r>
    <r>
      <rPr>
        <sz val="11"/>
        <color theme="1"/>
        <rFont val="Times New Roman"/>
        <family val="1"/>
      </rPr>
      <t>4B(II)</t>
    </r>
    <r>
      <rPr>
        <sz val="11"/>
        <color theme="1"/>
        <rFont val="新細明體"/>
        <family val="1"/>
        <charset val="136"/>
      </rPr>
      <t>；</t>
    </r>
    <phoneticPr fontId="1" type="noConversion"/>
  </si>
  <si>
    <r>
      <rPr>
        <sz val="11"/>
        <color theme="1"/>
        <rFont val="新細明體"/>
        <family val="1"/>
        <charset val="136"/>
      </rPr>
      <t>如在附表</t>
    </r>
    <r>
      <rPr>
        <sz val="11"/>
        <color theme="1"/>
        <rFont val="Times New Roman"/>
        <family val="1"/>
      </rPr>
      <t>4B(I)</t>
    </r>
    <r>
      <rPr>
        <sz val="11"/>
        <color theme="1"/>
        <rFont val="新細明體"/>
        <family val="1"/>
        <charset val="136"/>
      </rPr>
      <t>／</t>
    </r>
    <r>
      <rPr>
        <sz val="11"/>
        <color theme="1"/>
        <rFont val="Times New Roman"/>
        <family val="1"/>
      </rPr>
      <t>4B(II)</t>
    </r>
    <r>
      <rPr>
        <sz val="11"/>
        <color theme="1"/>
        <rFont val="新細明體"/>
        <family val="1"/>
        <charset val="136"/>
      </rPr>
      <t>的</t>
    </r>
    <r>
      <rPr>
        <sz val="11"/>
        <color theme="1"/>
        <rFont val="Times New Roman"/>
        <family val="1"/>
      </rPr>
      <t>2018/19</t>
    </r>
    <r>
      <rPr>
        <sz val="11"/>
        <color theme="1"/>
        <rFont val="新細明體"/>
        <family val="1"/>
        <charset val="136"/>
      </rPr>
      <t>修訂預算及／或</t>
    </r>
    <r>
      <rPr>
        <sz val="11"/>
        <color theme="1"/>
        <rFont val="Times New Roman"/>
        <family val="1"/>
      </rPr>
      <t>2019/20</t>
    </r>
    <r>
      <rPr>
        <sz val="11"/>
        <color theme="1"/>
        <rFont val="新細明體"/>
        <family val="1"/>
        <charset val="136"/>
      </rPr>
      <t>預算中，支出項目第</t>
    </r>
    <r>
      <rPr>
        <sz val="11"/>
        <color theme="1"/>
        <rFont val="Times New Roman"/>
        <family val="1"/>
      </rPr>
      <t>17</t>
    </r>
    <r>
      <rPr>
        <sz val="11"/>
        <color theme="1"/>
        <rFont val="新細明體"/>
        <family val="1"/>
        <charset val="136"/>
      </rPr>
      <t>項「其他開支」總額超出在附表</t>
    </r>
    <r>
      <rPr>
        <sz val="11"/>
        <color theme="1"/>
        <rFont val="Times New Roman"/>
        <family val="1"/>
      </rPr>
      <t>4A(I)</t>
    </r>
    <r>
      <rPr>
        <sz val="11"/>
        <color theme="1"/>
        <rFont val="新細明體"/>
        <family val="1"/>
        <charset val="136"/>
      </rPr>
      <t>／</t>
    </r>
    <r>
      <rPr>
        <sz val="11"/>
        <color theme="1"/>
        <rFont val="Times New Roman"/>
        <family val="1"/>
      </rPr>
      <t xml:space="preserve">4A(II) </t>
    </r>
    <r>
      <rPr>
        <sz val="11"/>
        <color theme="1"/>
        <rFont val="新細明體"/>
        <family val="1"/>
        <charset val="136"/>
      </rPr>
      <t>第</t>
    </r>
    <r>
      <rPr>
        <sz val="11"/>
        <color theme="1"/>
        <rFont val="Times New Roman"/>
        <family val="1"/>
      </rPr>
      <t>2.11</t>
    </r>
    <r>
      <rPr>
        <sz val="11"/>
        <color theme="1"/>
        <rFont val="新細明體"/>
        <family val="1"/>
        <charset val="136"/>
      </rPr>
      <t>項「其他營辦開支」總額的</t>
    </r>
    <r>
      <rPr>
        <sz val="11"/>
        <color theme="1"/>
        <rFont val="Times New Roman"/>
        <family val="1"/>
      </rPr>
      <t>5%</t>
    </r>
    <r>
      <rPr>
        <sz val="11"/>
        <color theme="1"/>
        <rFont val="新細明體"/>
        <family val="1"/>
        <charset val="136"/>
      </rPr>
      <t>，請提供分項數字。</t>
    </r>
    <phoneticPr fontId="1" type="noConversion"/>
  </si>
  <si>
    <r>
      <rPr>
        <sz val="11"/>
        <color theme="1"/>
        <rFont val="新細明體"/>
        <family val="1"/>
        <charset val="136"/>
      </rPr>
      <t>與沒有指定用途的捐款收入相關的開支，如未能於第</t>
    </r>
    <r>
      <rPr>
        <sz val="11"/>
        <color theme="1"/>
        <rFont val="Times New Roman"/>
        <family val="1"/>
      </rPr>
      <t>2.10</t>
    </r>
    <r>
      <rPr>
        <sz val="11"/>
        <color theme="1"/>
        <rFont val="新細明體"/>
        <family val="1"/>
        <charset val="136"/>
      </rPr>
      <t>項下列出，可納入非薪金有關的開支項下的開支項目（如適用）。</t>
    </r>
    <r>
      <rPr>
        <sz val="11"/>
        <color theme="1"/>
        <rFont val="Times New Roman"/>
        <family val="1"/>
      </rPr>
      <t>2017/18</t>
    </r>
    <r>
      <rPr>
        <sz val="11"/>
        <color theme="1"/>
        <rFont val="新細明體"/>
        <family val="1"/>
        <charset val="136"/>
      </rPr>
      <t>沒有參加幼稚園教育計劃但仍有兌現學前教育學券計劃資助的幼稚園／幼稚園暨幼兒中心，可參考根據教育局通函第</t>
    </r>
    <r>
      <rPr>
        <sz val="11"/>
        <color theme="1"/>
        <rFont val="Times New Roman"/>
        <family val="1"/>
      </rPr>
      <t>108/2018</t>
    </r>
    <r>
      <rPr>
        <sz val="11"/>
        <color theme="1"/>
        <rFont val="新細明體"/>
        <family val="1"/>
        <charset val="136"/>
      </rPr>
      <t>號並已／將會送交教育局財務分部的</t>
    </r>
    <r>
      <rPr>
        <sz val="11"/>
        <color theme="1"/>
        <rFont val="Times New Roman"/>
        <family val="1"/>
      </rPr>
      <t>2017/18</t>
    </r>
    <r>
      <rPr>
        <sz val="11"/>
        <color theme="1"/>
        <rFont val="新細明體"/>
        <family val="1"/>
        <charset val="136"/>
      </rPr>
      <t>年度經審核的周年帳目內的附件一</t>
    </r>
    <r>
      <rPr>
        <sz val="11"/>
        <color theme="1"/>
        <rFont val="新細明體"/>
        <family val="1"/>
        <charset val="136"/>
      </rPr>
      <t>報表</t>
    </r>
    <r>
      <rPr>
        <sz val="11"/>
        <color theme="1"/>
        <rFont val="Times New Roman"/>
        <family val="1"/>
      </rPr>
      <t>5</t>
    </r>
    <r>
      <rPr>
        <sz val="11"/>
        <color theme="1"/>
        <rFont val="新細明體"/>
        <family val="1"/>
        <charset val="136"/>
      </rPr>
      <t>（如適用）。</t>
    </r>
    <phoneticPr fontId="1" type="noConversion"/>
  </si>
  <si>
    <r>
      <rPr>
        <sz val="11"/>
        <color theme="1"/>
        <rFont val="新細明體"/>
        <family val="1"/>
        <charset val="136"/>
      </rPr>
      <t>學校只須填報在</t>
    </r>
    <r>
      <rPr>
        <sz val="11"/>
        <color theme="1"/>
        <rFont val="Times New Roman"/>
        <family val="1"/>
      </rPr>
      <t>2018/19</t>
    </r>
    <r>
      <rPr>
        <sz val="11"/>
        <color theme="1"/>
        <rFont val="新細明體"/>
        <family val="1"/>
        <charset val="136"/>
      </rPr>
      <t>及／或</t>
    </r>
    <r>
      <rPr>
        <sz val="11"/>
        <color theme="1"/>
        <rFont val="Times New Roman"/>
        <family val="1"/>
      </rPr>
      <t>2019/20</t>
    </r>
    <r>
      <rPr>
        <sz val="11"/>
        <color theme="1"/>
        <rFont val="新細明體"/>
        <family val="1"/>
        <charset val="136"/>
      </rPr>
      <t>學年有攤分金額的大型修葺及保養工程</t>
    </r>
    <r>
      <rPr>
        <i/>
        <sz val="11"/>
        <color theme="1"/>
        <rFont val="Times New Roman"/>
        <family val="1"/>
      </rPr>
      <t>(</t>
    </r>
    <r>
      <rPr>
        <i/>
        <sz val="11"/>
        <color theme="1"/>
        <rFont val="新細明體"/>
        <family val="1"/>
        <charset val="136"/>
      </rPr>
      <t>參閱第</t>
    </r>
    <r>
      <rPr>
        <i/>
        <sz val="11"/>
        <color theme="1"/>
        <rFont val="Times New Roman"/>
        <family val="1"/>
      </rPr>
      <t>19</t>
    </r>
    <r>
      <rPr>
        <i/>
        <sz val="11"/>
        <color theme="1"/>
        <rFont val="新細明體"/>
        <family val="1"/>
        <charset val="136"/>
      </rPr>
      <t>頁註</t>
    </r>
    <r>
      <rPr>
        <i/>
        <sz val="11"/>
        <color theme="1"/>
        <rFont val="Times New Roman"/>
        <family val="1"/>
      </rPr>
      <t>1)</t>
    </r>
    <r>
      <rPr>
        <sz val="11"/>
        <color theme="1"/>
        <rFont val="新細明體"/>
        <family val="1"/>
        <charset val="136"/>
      </rPr>
      <t>。</t>
    </r>
    <phoneticPr fontId="1" type="noConversion"/>
  </si>
  <si>
    <r>
      <rPr>
        <sz val="11"/>
        <color theme="1"/>
        <rFont val="新細明體"/>
        <family val="1"/>
        <charset val="136"/>
      </rPr>
      <t>學校只須填報在</t>
    </r>
    <r>
      <rPr>
        <sz val="11"/>
        <color theme="1"/>
        <rFont val="Times New Roman"/>
        <family val="1"/>
      </rPr>
      <t>2018/19</t>
    </r>
    <r>
      <rPr>
        <sz val="11"/>
        <color theme="1"/>
        <rFont val="新細明體"/>
        <family val="1"/>
        <charset val="136"/>
      </rPr>
      <t>及／或</t>
    </r>
    <r>
      <rPr>
        <sz val="11"/>
        <color theme="1"/>
        <rFont val="Times New Roman"/>
        <family val="1"/>
      </rPr>
      <t>2019/20</t>
    </r>
    <r>
      <rPr>
        <sz val="11"/>
        <color theme="1"/>
        <rFont val="新細明體"/>
        <family val="1"/>
        <charset val="136"/>
      </rPr>
      <t>學年仍有計算折舊的固定資產</t>
    </r>
    <r>
      <rPr>
        <i/>
        <sz val="11"/>
        <color theme="1"/>
        <rFont val="Times New Roman"/>
        <family val="1"/>
      </rPr>
      <t>(</t>
    </r>
    <r>
      <rPr>
        <i/>
        <sz val="11"/>
        <color theme="1"/>
        <rFont val="新細明體"/>
        <family val="1"/>
        <charset val="136"/>
      </rPr>
      <t>參閱第</t>
    </r>
    <r>
      <rPr>
        <i/>
        <sz val="11"/>
        <color theme="1"/>
        <rFont val="Times New Roman"/>
        <family val="1"/>
      </rPr>
      <t>19</t>
    </r>
    <r>
      <rPr>
        <i/>
        <sz val="11"/>
        <color theme="1"/>
        <rFont val="新細明體"/>
        <family val="1"/>
        <charset val="136"/>
      </rPr>
      <t>頁註</t>
    </r>
    <r>
      <rPr>
        <i/>
        <sz val="11"/>
        <color theme="1"/>
        <rFont val="Times New Roman"/>
        <family val="1"/>
      </rPr>
      <t>2)</t>
    </r>
    <r>
      <rPr>
        <sz val="11"/>
        <color theme="1"/>
        <rFont val="新細明體"/>
        <family val="1"/>
        <charset val="136"/>
      </rPr>
      <t>。</t>
    </r>
    <phoneticPr fontId="1" type="noConversion"/>
  </si>
  <si>
    <r>
      <t xml:space="preserve">#  </t>
    </r>
    <r>
      <rPr>
        <sz val="10"/>
        <color theme="1"/>
        <rFont val="細明體"/>
        <family val="3"/>
        <charset val="136"/>
      </rPr>
      <t>在2016/17學年參加「學券計劃」但沒有參加幼稚園教育計劃，並同時開辦本地及非本地課程班級的幼稚園／幼稚園暨幼兒中心</t>
    </r>
    <r>
      <rPr>
        <sz val="10"/>
        <color theme="1"/>
        <rFont val="Times New Roman"/>
        <family val="1"/>
      </rPr>
      <t>(</t>
    </r>
    <r>
      <rPr>
        <sz val="10"/>
        <color theme="1"/>
        <rFont val="細明體"/>
        <family val="3"/>
        <charset val="136"/>
      </rPr>
      <t>即仍有部份班級學童合資格領取學券資助的幼稚園</t>
    </r>
    <r>
      <rPr>
        <sz val="10"/>
        <color theme="1"/>
        <rFont val="Times New Roman"/>
        <family val="1"/>
      </rPr>
      <t>)</t>
    </r>
    <r>
      <rPr>
        <sz val="10"/>
        <color theme="1"/>
        <rFont val="細明體"/>
        <family val="3"/>
        <charset val="136"/>
      </rPr>
      <t>，請以獨立附表分別填寫本地及非本地課程班級的資料。</t>
    </r>
    <phoneticPr fontId="1" type="noConversion"/>
  </si>
  <si>
    <t>學校校監聲明</t>
    <phoneticPr fontId="35" type="noConversion"/>
  </si>
  <si>
    <r>
      <t>1.    *</t>
    </r>
    <r>
      <rPr>
        <b/>
        <sz val="12"/>
        <rFont val="細明體"/>
        <family val="3"/>
        <charset val="136"/>
      </rPr>
      <t>幼稚園／幼稚園暨幼兒中心學校校監聲明</t>
    </r>
    <phoneticPr fontId="35" type="noConversion"/>
  </si>
  <si>
    <r>
      <t>*</t>
    </r>
    <r>
      <rPr>
        <sz val="11"/>
        <rFont val="細明體"/>
        <family val="3"/>
        <charset val="136"/>
      </rPr>
      <t>幼稚園</t>
    </r>
    <r>
      <rPr>
        <sz val="11"/>
        <rFont val="Times New Roman"/>
        <family val="1"/>
      </rPr>
      <t>/</t>
    </r>
    <r>
      <rPr>
        <sz val="11"/>
        <rFont val="細明體"/>
        <family val="3"/>
        <charset val="136"/>
      </rPr>
      <t>幼稚園暨幼兒中心名稱</t>
    </r>
    <r>
      <rPr>
        <sz val="11"/>
        <rFont val="Times New Roman"/>
        <family val="1"/>
      </rPr>
      <t>:</t>
    </r>
    <r>
      <rPr>
        <sz val="11"/>
        <rFont val="細明體"/>
        <family val="3"/>
        <charset val="136"/>
      </rPr>
      <t/>
    </r>
    <phoneticPr fontId="35" type="noConversion"/>
  </si>
  <si>
    <r>
      <t>2. *</t>
    </r>
    <r>
      <rPr>
        <b/>
        <sz val="12"/>
        <rFont val="細明體"/>
        <family val="3"/>
        <charset val="136"/>
      </rPr>
      <t>幼稚園</t>
    </r>
    <r>
      <rPr>
        <b/>
        <sz val="12"/>
        <rFont val="Times New Roman"/>
        <family val="1"/>
      </rPr>
      <t>/</t>
    </r>
    <r>
      <rPr>
        <b/>
        <sz val="12"/>
        <rFont val="細明體"/>
        <family val="3"/>
        <charset val="136"/>
      </rPr>
      <t>幼稚園暨幼兒中心的資料</t>
    </r>
    <phoneticPr fontId="35" type="noConversion"/>
  </si>
  <si>
    <r>
      <rPr>
        <b/>
        <sz val="11"/>
        <rFont val="細明體"/>
        <family val="3"/>
        <charset val="136"/>
      </rPr>
      <t>本人確認，本校在2019/20學年並沒有參加幼稚園教育計劃，而本校學費只包括附錄</t>
    </r>
    <r>
      <rPr>
        <b/>
        <sz val="11"/>
        <rFont val="Times New Roman"/>
        <family val="1"/>
      </rPr>
      <t>3</t>
    </r>
    <r>
      <rPr>
        <b/>
        <sz val="11"/>
        <rFont val="細明體"/>
        <family val="3"/>
        <charset val="136"/>
      </rPr>
      <t>所列支出項目的費用</t>
    </r>
    <r>
      <rPr>
        <b/>
        <sz val="11"/>
        <rFont val="Times New Roman"/>
        <family val="1"/>
      </rPr>
      <t>(</t>
    </r>
    <r>
      <rPr>
        <b/>
        <sz val="11"/>
        <rFont val="細明體"/>
        <family val="3"/>
        <charset val="136"/>
      </rPr>
      <t>如適用</t>
    </r>
    <r>
      <rPr>
        <b/>
        <sz val="11"/>
        <rFont val="Times New Roman"/>
        <family val="1"/>
      </rPr>
      <t>)</t>
    </r>
    <r>
      <rPr>
        <b/>
        <sz val="11"/>
        <rFont val="細明體"/>
        <family val="3"/>
        <charset val="136"/>
      </rPr>
      <t>。</t>
    </r>
    <r>
      <rPr>
        <sz val="11"/>
        <rFont val="Times New Roman"/>
        <family val="1"/>
      </rPr>
      <t xml:space="preserve"> </t>
    </r>
    <r>
      <rPr>
        <sz val="11"/>
        <rFont val="細明體"/>
        <family val="3"/>
        <charset val="136"/>
      </rPr>
      <t>此外，請注意下列事項︰</t>
    </r>
    <r>
      <rPr>
        <i/>
        <sz val="11"/>
        <rFont val="Times New Roman"/>
        <family val="1"/>
      </rPr>
      <t/>
    </r>
    <phoneticPr fontId="35" type="noConversion"/>
  </si>
  <si>
    <r>
      <rPr>
        <sz val="11"/>
        <rFont val="細明體"/>
        <family val="3"/>
        <charset val="136"/>
      </rPr>
      <t>致</t>
    </r>
    <r>
      <rPr>
        <sz val="11"/>
        <rFont val="Times New Roman"/>
        <family val="1"/>
      </rPr>
      <t>: *</t>
    </r>
    <r>
      <rPr>
        <sz val="11"/>
        <rFont val="細明體"/>
        <family val="3"/>
        <charset val="136"/>
      </rPr>
      <t>高級學校發展主任</t>
    </r>
    <r>
      <rPr>
        <sz val="11"/>
        <rFont val="Times New Roman"/>
        <family val="1"/>
      </rPr>
      <t>(      )(</t>
    </r>
    <r>
      <rPr>
        <sz val="11"/>
        <rFont val="細明體"/>
        <family val="3"/>
        <charset val="136"/>
      </rPr>
      <t>區</t>
    </r>
    <r>
      <rPr>
        <sz val="11"/>
        <rFont val="Times New Roman"/>
        <family val="1"/>
      </rPr>
      <t>)</t>
    </r>
    <r>
      <rPr>
        <sz val="11"/>
        <rFont val="細明體"/>
        <family val="3"/>
        <charset val="136"/>
      </rPr>
      <t>／高級服務主任</t>
    </r>
    <r>
      <rPr>
        <sz val="11"/>
        <rFont val="Times New Roman"/>
        <family val="1"/>
      </rPr>
      <t>(</t>
    </r>
    <r>
      <rPr>
        <sz val="11"/>
        <rFont val="細明體"/>
        <family val="3"/>
        <charset val="136"/>
      </rPr>
      <t>幼稚園及幼兒中心聯合辦事處</t>
    </r>
    <r>
      <rPr>
        <sz val="11"/>
        <rFont val="Times New Roman"/>
        <family val="1"/>
      </rPr>
      <t>)</t>
    </r>
    <phoneticPr fontId="35" type="noConversion"/>
  </si>
  <si>
    <r>
      <t>(</t>
    </r>
    <r>
      <rPr>
        <sz val="11"/>
        <rFont val="細明體"/>
        <family val="3"/>
        <charset val="136"/>
      </rPr>
      <t>學校校監姓名</t>
    </r>
    <r>
      <rPr>
        <sz val="11"/>
        <rFont val="Times New Roman"/>
        <family val="1"/>
      </rPr>
      <t>)</t>
    </r>
    <r>
      <rPr>
        <sz val="11"/>
        <rFont val="細明體"/>
        <family val="3"/>
        <charset val="136"/>
      </rPr>
      <t>現遞交已填妥的附表</t>
    </r>
    <r>
      <rPr>
        <sz val="11"/>
        <rFont val="Times New Roman"/>
        <family val="1"/>
      </rPr>
      <t>1A</t>
    </r>
    <r>
      <rPr>
        <sz val="11"/>
        <rFont val="細明體"/>
        <family val="3"/>
        <charset val="136"/>
      </rPr>
      <t>、</t>
    </r>
    <r>
      <rPr>
        <sz val="11"/>
        <rFont val="Times New Roman"/>
        <family val="1"/>
      </rPr>
      <t>1B</t>
    </r>
    <r>
      <rPr>
        <sz val="11"/>
        <rFont val="細明體"/>
        <family val="3"/>
        <charset val="136"/>
      </rPr>
      <t>、</t>
    </r>
    <r>
      <rPr>
        <sz val="11"/>
        <rFont val="Times New Roman"/>
        <family val="1"/>
      </rPr>
      <t>*1C</t>
    </r>
    <r>
      <rPr>
        <sz val="11"/>
        <rFont val="細明體"/>
        <family val="3"/>
        <charset val="136"/>
      </rPr>
      <t>、</t>
    </r>
    <r>
      <rPr>
        <sz val="11"/>
        <rFont val="Times New Roman"/>
        <family val="1"/>
      </rPr>
      <t>2A</t>
    </r>
    <r>
      <rPr>
        <sz val="11"/>
        <rFont val="細明體"/>
        <family val="3"/>
        <charset val="136"/>
      </rPr>
      <t>、</t>
    </r>
    <r>
      <rPr>
        <sz val="11"/>
        <rFont val="Times New Roman"/>
        <family val="1"/>
      </rPr>
      <t>2B</t>
    </r>
    <r>
      <rPr>
        <sz val="11"/>
        <rFont val="細明體"/>
        <family val="3"/>
        <charset val="136"/>
      </rPr>
      <t>、</t>
    </r>
    <r>
      <rPr>
        <sz val="11"/>
        <rFont val="Times New Roman"/>
        <family val="1"/>
      </rPr>
      <t>3</t>
    </r>
    <r>
      <rPr>
        <sz val="11"/>
        <rFont val="細明體"/>
        <family val="3"/>
        <charset val="136"/>
      </rPr>
      <t>、</t>
    </r>
    <r>
      <rPr>
        <sz val="11"/>
        <rFont val="Times New Roman"/>
        <family val="1"/>
      </rPr>
      <t>*4A(I)/4A(II)</t>
    </r>
    <r>
      <rPr>
        <sz val="11"/>
        <rFont val="細明體"/>
        <family val="3"/>
        <charset val="136"/>
      </rPr>
      <t>、</t>
    </r>
    <r>
      <rPr>
        <sz val="11"/>
        <rFont val="Times New Roman"/>
        <family val="1"/>
      </rPr>
      <t/>
    </r>
    <phoneticPr fontId="35" type="noConversion"/>
  </si>
  <si>
    <r>
      <t>*4B(I)/4B(II)</t>
    </r>
    <r>
      <rPr>
        <sz val="11"/>
        <rFont val="細明體"/>
        <family val="3"/>
        <charset val="136"/>
      </rPr>
      <t>、</t>
    </r>
    <r>
      <rPr>
        <sz val="11"/>
        <rFont val="Times New Roman"/>
        <family val="1"/>
      </rPr>
      <t>*4C</t>
    </r>
    <r>
      <rPr>
        <sz val="11"/>
        <rFont val="細明體"/>
        <family val="3"/>
        <charset val="136"/>
      </rPr>
      <t>、</t>
    </r>
    <r>
      <rPr>
        <sz val="11"/>
        <rFont val="Times New Roman"/>
        <family val="1"/>
      </rPr>
      <t>*4D</t>
    </r>
    <r>
      <rPr>
        <sz val="11"/>
        <rFont val="細明體"/>
        <family val="3"/>
        <charset val="136"/>
      </rPr>
      <t>及</t>
    </r>
    <r>
      <rPr>
        <sz val="11"/>
        <rFont val="Times New Roman"/>
        <family val="1"/>
      </rPr>
      <t>*5</t>
    </r>
    <r>
      <rPr>
        <sz val="11"/>
        <rFont val="細明體"/>
        <family val="3"/>
        <charset val="136"/>
      </rPr>
      <t>，並證實所填報的資料均屬正確無誤。</t>
    </r>
    <phoneticPr fontId="35" type="noConversion"/>
  </si>
  <si>
    <r>
      <t>*</t>
    </r>
    <r>
      <rPr>
        <sz val="12"/>
        <color theme="1"/>
        <rFont val="新細明體"/>
        <family val="1"/>
        <charset val="136"/>
      </rPr>
      <t>幼稚園／幼稚園暨幼兒中心名稱：</t>
    </r>
    <r>
      <rPr>
        <u/>
        <sz val="11"/>
        <color theme="1"/>
        <rFont val="新細明體"/>
        <family val="1"/>
        <charset val="136"/>
      </rPr>
      <t/>
    </r>
    <phoneticPr fontId="1" type="noConversion"/>
  </si>
  <si>
    <r>
      <t>*</t>
    </r>
    <r>
      <rPr>
        <sz val="12"/>
        <color theme="1"/>
        <rFont val="新細明體"/>
        <family val="1"/>
        <charset val="136"/>
      </rPr>
      <t>幼稚園</t>
    </r>
    <r>
      <rPr>
        <sz val="12"/>
        <color theme="1"/>
        <rFont val="Times New Roman"/>
        <family val="1"/>
      </rPr>
      <t>/</t>
    </r>
    <r>
      <rPr>
        <sz val="12"/>
        <color theme="1"/>
        <rFont val="新細明體"/>
        <family val="1"/>
        <charset val="136"/>
      </rPr>
      <t>幼稚園暨幼兒中心名稱︰</t>
    </r>
    <r>
      <rPr>
        <u/>
        <sz val="12"/>
        <color theme="1"/>
        <rFont val="Times New Roman"/>
        <family val="1"/>
      </rPr>
      <t xml:space="preserve">                                                                                                                                             </t>
    </r>
    <phoneticPr fontId="1" type="noConversion"/>
  </si>
  <si>
    <r>
      <t>*</t>
    </r>
    <r>
      <rPr>
        <sz val="12"/>
        <color theme="1"/>
        <rFont val="新細明體"/>
        <family val="1"/>
        <charset val="136"/>
      </rPr>
      <t>不包括／包括其他</t>
    </r>
    <r>
      <rPr>
        <sz val="12"/>
        <color theme="1"/>
        <rFont val="Times New Roman"/>
        <family val="1"/>
      </rPr>
      <t xml:space="preserve"> (</t>
    </r>
    <r>
      <rPr>
        <sz val="12"/>
        <color theme="1"/>
        <rFont val="新細明體"/>
        <family val="1"/>
        <charset val="136"/>
      </rPr>
      <t>請說明</t>
    </r>
    <r>
      <rPr>
        <sz val="12"/>
        <color theme="1"/>
        <rFont val="Times New Roman"/>
        <family val="1"/>
      </rPr>
      <t>)</t>
    </r>
    <phoneticPr fontId="1" type="noConversion"/>
  </si>
  <si>
    <r>
      <t>*</t>
    </r>
    <r>
      <rPr>
        <sz val="12"/>
        <color theme="1"/>
        <rFont val="新細明體"/>
        <family val="1"/>
        <charset val="136"/>
      </rPr>
      <t>不包括／包括停車場收費</t>
    </r>
    <phoneticPr fontId="1" type="noConversion"/>
  </si>
  <si>
    <r>
      <t>*</t>
    </r>
    <r>
      <rPr>
        <sz val="12"/>
        <color theme="1"/>
        <rFont val="新細明體"/>
        <family val="1"/>
        <charset val="136"/>
      </rPr>
      <t>不包括／包括管理費</t>
    </r>
    <phoneticPr fontId="1" type="noConversion"/>
  </si>
  <si>
    <r>
      <t>*</t>
    </r>
    <r>
      <rPr>
        <sz val="12"/>
        <color theme="1"/>
        <rFont val="新細明體"/>
        <family val="1"/>
        <charset val="136"/>
      </rPr>
      <t>不包括／包括冷氣費</t>
    </r>
    <phoneticPr fontId="1" type="noConversion"/>
  </si>
  <si>
    <r>
      <t>*</t>
    </r>
    <r>
      <rPr>
        <sz val="12"/>
        <color theme="1"/>
        <rFont val="新細明體"/>
        <family val="1"/>
        <charset val="136"/>
      </rPr>
      <t>不包括／包括地租</t>
    </r>
    <phoneticPr fontId="1" type="noConversion"/>
  </si>
  <si>
    <r>
      <t>*</t>
    </r>
    <r>
      <rPr>
        <sz val="12"/>
        <color theme="1"/>
        <rFont val="新細明體"/>
        <family val="1"/>
        <charset val="136"/>
      </rPr>
      <t>不包括／包括差餉</t>
    </r>
    <phoneticPr fontId="1" type="noConversion"/>
  </si>
  <si>
    <r>
      <t xml:space="preserve">  </t>
    </r>
    <r>
      <rPr>
        <sz val="12"/>
        <color theme="1"/>
        <rFont val="新細明體"/>
        <family val="1"/>
        <charset val="136"/>
      </rPr>
      <t>校舍是</t>
    </r>
    <r>
      <rPr>
        <sz val="12"/>
        <color theme="1"/>
        <rFont val="Times New Roman"/>
        <family val="1"/>
      </rPr>
      <t>*</t>
    </r>
    <r>
      <rPr>
        <sz val="12"/>
        <color theme="1"/>
        <rFont val="新細明體"/>
        <family val="1"/>
        <charset val="136"/>
      </rPr>
      <t>向非相關人士／自置物業／相關人士</t>
    </r>
    <r>
      <rPr>
        <vertAlign val="superscript"/>
        <sz val="12"/>
        <color theme="1"/>
        <rFont val="Times New Roman"/>
        <family val="1"/>
      </rPr>
      <t>#</t>
    </r>
    <r>
      <rPr>
        <sz val="12"/>
        <color theme="1"/>
        <rFont val="新細明體"/>
        <family val="1"/>
        <charset val="136"/>
      </rPr>
      <t>租用</t>
    </r>
    <r>
      <rPr>
        <sz val="12"/>
        <color theme="1"/>
        <rFont val="Times New Roman"/>
        <family val="1"/>
      </rPr>
      <t>(</t>
    </r>
    <r>
      <rPr>
        <sz val="12"/>
        <color theme="1"/>
        <rFont val="新細明體"/>
        <family val="1"/>
        <charset val="136"/>
      </rPr>
      <t>請在下方註明與相關人士的關係</t>
    </r>
    <r>
      <rPr>
        <sz val="12"/>
        <color theme="1"/>
        <rFont val="Times New Roman"/>
        <family val="1"/>
      </rPr>
      <t>)</t>
    </r>
    <r>
      <rPr>
        <sz val="12"/>
        <color theme="1"/>
        <rFont val="新細明體"/>
        <family val="1"/>
        <charset val="136"/>
      </rPr>
      <t>。</t>
    </r>
    <phoneticPr fontId="1" type="noConversion"/>
  </si>
  <si>
    <r>
      <rPr>
        <sz val="12"/>
        <color theme="1"/>
        <rFont val="新細明體"/>
        <family val="1"/>
        <charset val="136"/>
      </rPr>
      <t>元</t>
    </r>
    <r>
      <rPr>
        <sz val="12"/>
        <color theme="1"/>
        <rFont val="Times New Roman"/>
        <family val="1"/>
      </rPr>
      <t xml:space="preserve"> *</t>
    </r>
    <r>
      <rPr>
        <sz val="12"/>
        <color theme="1"/>
        <rFont val="新細明體"/>
        <family val="1"/>
        <charset val="136"/>
      </rPr>
      <t>每月／季／年</t>
    </r>
    <phoneticPr fontId="1" type="noConversion"/>
  </si>
  <si>
    <r>
      <rPr>
        <sz val="10"/>
        <color theme="1"/>
        <rFont val="新細明體"/>
        <family val="1"/>
        <charset val="136"/>
      </rPr>
      <t xml:space="preserve">月薪
</t>
    </r>
    <r>
      <rPr>
        <sz val="10"/>
        <color theme="1"/>
        <rFont val="Times New Roman"/>
        <family val="1"/>
      </rPr>
      <t>(</t>
    </r>
    <r>
      <rPr>
        <sz val="10"/>
        <color theme="1"/>
        <rFont val="新細明體"/>
        <family val="1"/>
        <charset val="136"/>
      </rPr>
      <t>包括其他
收入</t>
    </r>
    <r>
      <rPr>
        <sz val="10"/>
        <color theme="1"/>
        <rFont val="Times New Roman"/>
        <family val="1"/>
      </rPr>
      <t>-</t>
    </r>
    <r>
      <rPr>
        <i/>
        <sz val="10"/>
        <color theme="1"/>
        <rFont val="新細明體"/>
        <family val="1"/>
        <charset val="136"/>
      </rPr>
      <t>參閱第</t>
    </r>
    <r>
      <rPr>
        <i/>
        <sz val="10"/>
        <color theme="1"/>
        <rFont val="Times New Roman"/>
        <family val="1"/>
      </rPr>
      <t>13</t>
    </r>
    <r>
      <rPr>
        <i/>
        <sz val="10"/>
        <color theme="1"/>
        <rFont val="新細明體"/>
        <family val="1"/>
        <charset val="136"/>
      </rPr>
      <t>頁註</t>
    </r>
    <r>
      <rPr>
        <i/>
        <sz val="10"/>
        <color theme="1"/>
        <rFont val="Times New Roman"/>
        <family val="1"/>
      </rPr>
      <t>1</t>
    </r>
    <r>
      <rPr>
        <sz val="10"/>
        <color theme="1"/>
        <rFont val="Times New Roman"/>
        <family val="1"/>
      </rPr>
      <t>)</t>
    </r>
    <phoneticPr fontId="1" type="noConversion"/>
  </si>
  <si>
    <r>
      <t>1.1</t>
    </r>
    <r>
      <rPr>
        <sz val="7"/>
        <color theme="1"/>
        <rFont val="Times New Roman"/>
        <family val="1"/>
      </rPr>
      <t xml:space="preserve">  </t>
    </r>
    <r>
      <rPr>
        <sz val="11"/>
        <color theme="1"/>
        <rFont val="新細明體"/>
        <family val="1"/>
        <charset val="136"/>
      </rPr>
      <t>教學人員</t>
    </r>
    <phoneticPr fontId="1" type="noConversion"/>
  </si>
  <si>
    <r>
      <t xml:space="preserve">2.3 </t>
    </r>
    <r>
      <rPr>
        <sz val="11"/>
        <color theme="1"/>
        <rFont val="新細明體"/>
        <family val="1"/>
        <charset val="136"/>
      </rPr>
      <t>大型修葺及保養工程</t>
    </r>
    <r>
      <rPr>
        <sz val="11"/>
        <color theme="1"/>
        <rFont val="Times New Roman"/>
        <family val="1"/>
      </rPr>
      <t>(</t>
    </r>
    <r>
      <rPr>
        <sz val="11"/>
        <color theme="1"/>
        <rFont val="新細明體"/>
        <family val="1"/>
        <charset val="136"/>
      </rPr>
      <t>適用於每項達</t>
    </r>
    <r>
      <rPr>
        <sz val="11"/>
        <color theme="1"/>
        <rFont val="Times New Roman"/>
        <family val="1"/>
      </rPr>
      <t>8,000</t>
    </r>
    <r>
      <rPr>
        <sz val="11"/>
        <color theme="1"/>
        <rFont val="新細明體"/>
        <family val="1"/>
        <charset val="136"/>
      </rPr>
      <t xml:space="preserve">元
</t>
    </r>
    <r>
      <rPr>
        <sz val="11"/>
        <color theme="1"/>
        <rFont val="Times New Roman"/>
        <family val="1"/>
      </rPr>
      <t xml:space="preserve">     </t>
    </r>
    <r>
      <rPr>
        <sz val="11"/>
        <color theme="1"/>
        <rFont val="新細明體"/>
        <family val="1"/>
        <charset val="136"/>
      </rPr>
      <t>或以上</t>
    </r>
    <r>
      <rPr>
        <sz val="11"/>
        <color theme="1"/>
        <rFont val="Times New Roman"/>
        <family val="1"/>
      </rPr>
      <t xml:space="preserve"> </t>
    </r>
    <r>
      <rPr>
        <sz val="11"/>
        <color theme="1"/>
        <rFont val="新細明體"/>
        <family val="1"/>
        <charset val="136"/>
      </rPr>
      <t>的工程</t>
    </r>
    <r>
      <rPr>
        <sz val="11"/>
        <color theme="1"/>
        <rFont val="Times New Roman"/>
        <family val="1"/>
      </rPr>
      <t>)</t>
    </r>
    <r>
      <rPr>
        <i/>
        <sz val="11"/>
        <color theme="1"/>
        <rFont val="Times New Roman"/>
        <family val="1"/>
      </rPr>
      <t xml:space="preserve"> [</t>
    </r>
    <r>
      <rPr>
        <i/>
        <sz val="11"/>
        <color theme="1"/>
        <rFont val="新細明體"/>
        <family val="1"/>
        <charset val="136"/>
      </rPr>
      <t>參閱第</t>
    </r>
    <r>
      <rPr>
        <i/>
        <sz val="11"/>
        <color theme="1"/>
        <rFont val="Times New Roman"/>
        <family val="1"/>
      </rPr>
      <t>19</t>
    </r>
    <r>
      <rPr>
        <i/>
        <sz val="11"/>
        <color theme="1"/>
        <rFont val="新細明體"/>
        <family val="1"/>
        <charset val="136"/>
      </rPr>
      <t>頁註</t>
    </r>
    <r>
      <rPr>
        <i/>
        <sz val="11"/>
        <color theme="1"/>
        <rFont val="Times New Roman"/>
        <family val="1"/>
      </rPr>
      <t>1]</t>
    </r>
    <phoneticPr fontId="1" type="noConversion"/>
  </si>
  <si>
    <r>
      <rPr>
        <b/>
        <sz val="12"/>
        <color theme="1"/>
        <rFont val="新細明體"/>
        <family val="1"/>
        <charset val="136"/>
      </rPr>
      <t>工程所展開的學年</t>
    </r>
    <r>
      <rPr>
        <sz val="12"/>
        <color theme="1"/>
        <rFont val="Times New Roman"/>
        <family val="1"/>
      </rPr>
      <t xml:space="preserve">
</t>
    </r>
    <r>
      <rPr>
        <b/>
        <sz val="12"/>
        <color theme="1"/>
        <rFont val="Times New Roman"/>
        <family val="1"/>
      </rPr>
      <t>(</t>
    </r>
    <r>
      <rPr>
        <b/>
        <sz val="12"/>
        <color theme="1"/>
        <rFont val="新細明體"/>
        <family val="1"/>
        <charset val="136"/>
      </rPr>
      <t>請順序排列</t>
    </r>
    <r>
      <rPr>
        <b/>
        <sz val="12"/>
        <color theme="1"/>
        <rFont val="Times New Roman"/>
        <family val="1"/>
      </rPr>
      <t>)</t>
    </r>
    <phoneticPr fontId="1" type="noConversion"/>
  </si>
  <si>
    <r>
      <rPr>
        <b/>
        <sz val="11"/>
        <color theme="1"/>
        <rFont val="新細明體"/>
        <family val="1"/>
        <charset val="136"/>
      </rPr>
      <t>有關新增資產
購買學年</t>
    </r>
    <r>
      <rPr>
        <sz val="11"/>
        <color theme="1"/>
        <rFont val="Times New Roman"/>
        <family val="1"/>
      </rPr>
      <t xml:space="preserve">
</t>
    </r>
    <r>
      <rPr>
        <b/>
        <sz val="11"/>
        <color theme="1"/>
        <rFont val="Times New Roman"/>
        <family val="1"/>
      </rPr>
      <t>(</t>
    </r>
    <r>
      <rPr>
        <b/>
        <sz val="11"/>
        <color theme="1"/>
        <rFont val="新細明體"/>
        <family val="1"/>
        <charset val="136"/>
      </rPr>
      <t>請順序
排列</t>
    </r>
    <r>
      <rPr>
        <b/>
        <sz val="11"/>
        <color theme="1"/>
        <rFont val="Times New Roman"/>
        <family val="1"/>
      </rPr>
      <t>)</t>
    </r>
    <phoneticPr fontId="1" type="noConversion"/>
  </si>
  <si>
    <t>限閱</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</si>
</sst>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_(* \(#,##0.00\);_(* &quot;-&quot;??_);_(@_)"/>
    <numFmt numFmtId="176" formatCode="#,##0.00_ "/>
    <numFmt numFmtId="177" formatCode="#,##0_ "/>
    <numFmt numFmtId="178" formatCode="0.0000_ "/>
    <numFmt numFmtId="179" formatCode="0_ "/>
    <numFmt numFmtId="180" formatCode="0_);[Red]\(0\)"/>
  </numFmts>
  <fonts count="102">
    <font>
      <sz val="12"/>
      <color theme="1"/>
      <name val="新細明體"/>
      <family val="2"/>
      <charset val="136"/>
      <scheme val="minor"/>
    </font>
    <font>
      <sz val="9"/>
      <name val="新細明體"/>
      <family val="2"/>
      <charset val="136"/>
      <scheme val="minor"/>
    </font>
    <font>
      <sz val="12"/>
      <color theme="1"/>
      <name val="Times New Roman"/>
      <family val="1"/>
    </font>
    <font>
      <b/>
      <sz val="12"/>
      <color theme="1"/>
      <name val="Times New Roman"/>
      <family val="1"/>
    </font>
    <font>
      <b/>
      <sz val="12"/>
      <color theme="1"/>
      <name val="新細明體"/>
      <family val="1"/>
      <charset val="136"/>
    </font>
    <font>
      <sz val="10"/>
      <color theme="1"/>
      <name val="Times New Roman"/>
      <family val="1"/>
    </font>
    <font>
      <sz val="12"/>
      <color theme="1"/>
      <name val="新細明體"/>
      <family val="1"/>
      <charset val="136"/>
    </font>
    <font>
      <b/>
      <sz val="12"/>
      <color theme="1"/>
      <name val="華康儷粗黑"/>
      <family val="3"/>
      <charset val="136"/>
    </font>
    <font>
      <sz val="7"/>
      <color theme="1"/>
      <name val="Times New Roman"/>
      <family val="1"/>
    </font>
    <font>
      <sz val="12"/>
      <color theme="1"/>
      <name val="細明體"/>
      <family val="3"/>
      <charset val="136"/>
    </font>
    <font>
      <b/>
      <u/>
      <sz val="12"/>
      <color theme="1"/>
      <name val="Times New Roman"/>
      <family val="1"/>
    </font>
    <font>
      <b/>
      <u/>
      <sz val="12"/>
      <color theme="1"/>
      <name val="細明體"/>
      <family val="3"/>
      <charset val="136"/>
    </font>
    <font>
      <b/>
      <sz val="11"/>
      <color theme="1"/>
      <name val="新細明體"/>
      <family val="1"/>
      <charset val="136"/>
    </font>
    <font>
      <b/>
      <i/>
      <sz val="11"/>
      <color theme="1"/>
      <name val="新細明體"/>
      <family val="1"/>
      <charset val="136"/>
    </font>
    <font>
      <sz val="11"/>
      <color theme="1"/>
      <name val="新細明體"/>
      <family val="1"/>
      <charset val="136"/>
    </font>
    <font>
      <u/>
      <sz val="11"/>
      <color theme="1"/>
      <name val="新細明體"/>
      <family val="1"/>
      <charset val="136"/>
    </font>
    <font>
      <i/>
      <sz val="11"/>
      <color theme="1"/>
      <name val="新細明體"/>
      <family val="1"/>
      <charset val="136"/>
    </font>
    <font>
      <b/>
      <sz val="10"/>
      <color theme="1"/>
      <name val="新細明體"/>
      <family val="1"/>
      <charset val="136"/>
    </font>
    <font>
      <sz val="10"/>
      <color theme="1"/>
      <name val="新細明體"/>
      <family val="1"/>
      <charset val="136"/>
    </font>
    <font>
      <b/>
      <sz val="10"/>
      <color theme="1"/>
      <name val="Times New Roman"/>
      <family val="1"/>
    </font>
    <font>
      <b/>
      <u/>
      <sz val="11"/>
      <color theme="1"/>
      <name val="新細明體"/>
      <family val="1"/>
      <charset val="136"/>
    </font>
    <font>
      <sz val="11"/>
      <color theme="1"/>
      <name val="Times New Roman"/>
      <family val="1"/>
    </font>
    <font>
      <b/>
      <u/>
      <sz val="10"/>
      <color theme="1"/>
      <name val="新細明體"/>
      <family val="1"/>
      <charset val="136"/>
    </font>
    <font>
      <i/>
      <sz val="10"/>
      <color theme="1"/>
      <name val="新細明體"/>
      <family val="1"/>
      <charset val="136"/>
    </font>
    <font>
      <sz val="10"/>
      <color theme="1"/>
      <name val="細明體"/>
      <family val="3"/>
      <charset val="136"/>
    </font>
    <font>
      <i/>
      <sz val="12"/>
      <color theme="1"/>
      <name val="Times New Roman"/>
      <family val="1"/>
    </font>
    <font>
      <b/>
      <sz val="11"/>
      <color theme="1"/>
      <name val="細明體"/>
      <family val="3"/>
      <charset val="136"/>
    </font>
    <font>
      <sz val="9"/>
      <color theme="1"/>
      <name val="Times New Roman"/>
      <family val="1"/>
    </font>
    <font>
      <sz val="9"/>
      <color theme="1"/>
      <name val="新細明體"/>
      <family val="1"/>
      <charset val="136"/>
    </font>
    <font>
      <b/>
      <sz val="12"/>
      <color theme="1"/>
      <name val="細明體"/>
      <family val="3"/>
      <charset val="136"/>
    </font>
    <font>
      <b/>
      <u/>
      <sz val="12"/>
      <color theme="1"/>
      <name val="新細明體"/>
      <family val="1"/>
      <charset val="136"/>
    </font>
    <font>
      <i/>
      <sz val="11"/>
      <color theme="1"/>
      <name val="細明體"/>
      <family val="3"/>
      <charset val="136"/>
    </font>
    <font>
      <u/>
      <sz val="10"/>
      <color theme="1"/>
      <name val="新細明體"/>
      <family val="1"/>
      <charset val="136"/>
    </font>
    <font>
      <sz val="12"/>
      <color theme="1"/>
      <name val="新細明體"/>
      <family val="2"/>
      <charset val="136"/>
      <scheme val="minor"/>
    </font>
    <font>
      <sz val="12"/>
      <name val="新細明體"/>
      <family val="1"/>
      <charset val="136"/>
    </font>
    <font>
      <sz val="9"/>
      <name val="新細明體"/>
      <family val="1"/>
      <charset val="136"/>
    </font>
    <font>
      <sz val="11"/>
      <name val="細明體"/>
      <family val="3"/>
      <charset val="136"/>
    </font>
    <font>
      <i/>
      <sz val="11"/>
      <name val="細明體"/>
      <family val="3"/>
      <charset val="136"/>
    </font>
    <font>
      <b/>
      <sz val="11"/>
      <name val="細明體"/>
      <family val="3"/>
      <charset val="136"/>
    </font>
    <font>
      <u/>
      <sz val="11"/>
      <name val="Times New Roman"/>
      <family val="1"/>
    </font>
    <font>
      <b/>
      <sz val="12"/>
      <name val="細明體"/>
      <family val="3"/>
      <charset val="136"/>
    </font>
    <font>
      <sz val="10"/>
      <name val="細明體"/>
      <family val="3"/>
      <charset val="136"/>
    </font>
    <font>
      <sz val="9.5"/>
      <name val="細明體"/>
      <family val="3"/>
      <charset val="136"/>
    </font>
    <font>
      <i/>
      <sz val="10"/>
      <color theme="1"/>
      <name val="細明體"/>
      <family val="3"/>
      <charset val="136"/>
    </font>
    <font>
      <i/>
      <sz val="12"/>
      <color theme="1"/>
      <name val="新細明體"/>
      <family val="1"/>
      <charset val="136"/>
    </font>
    <font>
      <sz val="11"/>
      <color theme="1"/>
      <name val="細明體"/>
      <family val="3"/>
      <charset val="136"/>
    </font>
    <font>
      <b/>
      <i/>
      <sz val="12"/>
      <color theme="1"/>
      <name val="新細明體"/>
      <family val="1"/>
      <charset val="136"/>
    </font>
    <font>
      <sz val="12"/>
      <name val="Times New Roman"/>
      <family val="1"/>
    </font>
    <font>
      <b/>
      <sz val="11"/>
      <color theme="1"/>
      <name val="Times New Roman"/>
      <family val="1"/>
    </font>
    <font>
      <b/>
      <u/>
      <sz val="11"/>
      <color theme="1"/>
      <name val="Times New Roman"/>
      <family val="1"/>
    </font>
    <font>
      <b/>
      <u/>
      <sz val="10"/>
      <color theme="1"/>
      <name val="Times New Roman"/>
      <family val="1"/>
    </font>
    <font>
      <i/>
      <sz val="10"/>
      <color theme="1"/>
      <name val="Times New Roman"/>
      <family val="1"/>
    </font>
    <font>
      <b/>
      <i/>
      <sz val="11"/>
      <color theme="1"/>
      <name val="Times New Roman"/>
      <family val="1"/>
    </font>
    <font>
      <i/>
      <sz val="11"/>
      <color theme="1"/>
      <name val="Times New Roman"/>
      <family val="1"/>
    </font>
    <font>
      <u/>
      <sz val="12"/>
      <color theme="1"/>
      <name val="Times New Roman"/>
      <family val="1"/>
    </font>
    <font>
      <sz val="11"/>
      <color theme="1"/>
      <name val="新細明體"/>
      <family val="2"/>
      <charset val="136"/>
    </font>
    <font>
      <b/>
      <sz val="9"/>
      <color theme="1"/>
      <name val="Times New Roman"/>
      <family val="1"/>
    </font>
    <font>
      <b/>
      <sz val="9"/>
      <color theme="1"/>
      <name val="新細明體"/>
      <family val="1"/>
      <charset val="136"/>
    </font>
    <font>
      <sz val="12"/>
      <color theme="1"/>
      <name val="新細明體"/>
      <family val="2"/>
      <charset val="136"/>
    </font>
    <font>
      <b/>
      <i/>
      <sz val="12"/>
      <color theme="1"/>
      <name val="Times New Roman"/>
      <family val="1"/>
    </font>
    <font>
      <sz val="11"/>
      <name val="Times New Roman"/>
      <family val="1"/>
    </font>
    <font>
      <i/>
      <sz val="11"/>
      <name val="Times New Roman"/>
      <family val="1"/>
    </font>
    <font>
      <b/>
      <sz val="12"/>
      <name val="Times New Roman"/>
      <family val="1"/>
    </font>
    <font>
      <b/>
      <sz val="11"/>
      <name val="Times New Roman"/>
      <family val="1"/>
    </font>
    <font>
      <sz val="14"/>
      <name val="Times New Roman"/>
      <family val="1"/>
    </font>
    <font>
      <sz val="9"/>
      <name val="Times New Roman"/>
      <family val="1"/>
    </font>
    <font>
      <sz val="9.5"/>
      <name val="Times New Roman"/>
      <family val="1"/>
    </font>
    <font>
      <sz val="10"/>
      <name val="Times New Roman"/>
      <family val="1"/>
    </font>
    <font>
      <sz val="9.5"/>
      <name val="Wingdings"/>
      <charset val="2"/>
    </font>
    <font>
      <sz val="12"/>
      <name val="新細明體"/>
      <family val="2"/>
      <charset val="136"/>
      <scheme val="minor"/>
    </font>
    <font>
      <sz val="12"/>
      <name val="新細明體"/>
      <family val="1"/>
      <charset val="136"/>
      <scheme val="minor"/>
    </font>
    <font>
      <b/>
      <sz val="12"/>
      <color theme="1"/>
      <name val="新細明體"/>
      <family val="2"/>
      <charset val="136"/>
      <scheme val="minor"/>
    </font>
    <font>
      <sz val="9"/>
      <color theme="1"/>
      <name val="新細明體"/>
      <family val="2"/>
      <charset val="136"/>
      <scheme val="minor"/>
    </font>
    <font>
      <b/>
      <u/>
      <sz val="11"/>
      <color theme="1"/>
      <name val="華康儷粗黑"/>
      <family val="3"/>
      <charset val="136"/>
    </font>
    <font>
      <sz val="11"/>
      <color theme="1"/>
      <name val="新細明體"/>
      <family val="2"/>
      <charset val="136"/>
      <scheme val="minor"/>
    </font>
    <font>
      <b/>
      <i/>
      <sz val="11"/>
      <name val="Times New Roman"/>
      <family val="1"/>
    </font>
    <font>
      <b/>
      <sz val="12"/>
      <color theme="1"/>
      <name val="新細明體"/>
      <family val="1"/>
      <charset val="136"/>
      <scheme val="minor"/>
    </font>
    <font>
      <b/>
      <sz val="11"/>
      <name val="新細明體"/>
      <family val="1"/>
      <charset val="136"/>
    </font>
    <font>
      <sz val="11"/>
      <name val="新細明體"/>
      <family val="1"/>
      <charset val="136"/>
    </font>
    <font>
      <sz val="9.5"/>
      <color theme="1"/>
      <name val="Times New Roman"/>
      <family val="1"/>
    </font>
    <font>
      <sz val="9.5"/>
      <color theme="1"/>
      <name val="細明體"/>
      <family val="3"/>
      <charset val="136"/>
    </font>
    <font>
      <sz val="10"/>
      <color theme="1"/>
      <name val="新細明體"/>
      <family val="2"/>
      <charset val="136"/>
      <scheme val="minor"/>
    </font>
    <font>
      <u/>
      <sz val="12"/>
      <color theme="1"/>
      <name val="新細明體"/>
      <family val="1"/>
      <charset val="136"/>
    </font>
    <font>
      <sz val="12"/>
      <color rgb="FF0000FF"/>
      <name val="Times New Roman"/>
      <family val="1"/>
    </font>
    <font>
      <b/>
      <sz val="11"/>
      <color theme="1"/>
      <name val="新細明體"/>
      <family val="2"/>
      <charset val="136"/>
    </font>
    <font>
      <sz val="12"/>
      <color theme="1"/>
      <name val="新細明體"/>
      <family val="1"/>
      <charset val="136"/>
      <scheme val="minor"/>
    </font>
    <font>
      <vertAlign val="superscript"/>
      <sz val="12"/>
      <color theme="1"/>
      <name val="Times New Roman"/>
      <family val="1"/>
    </font>
    <font>
      <b/>
      <sz val="13"/>
      <color theme="1"/>
      <name val="Times New Roman"/>
      <family val="1"/>
    </font>
    <font>
      <b/>
      <sz val="13"/>
      <color theme="1"/>
      <name val="新細明體"/>
      <family val="1"/>
      <charset val="136"/>
    </font>
    <font>
      <sz val="13"/>
      <color theme="1"/>
      <name val="Times New Roman"/>
      <family val="1"/>
    </font>
    <font>
      <u/>
      <sz val="11"/>
      <color theme="1"/>
      <name val="Times New Roman"/>
      <family val="1"/>
    </font>
    <font>
      <sz val="11"/>
      <color theme="1"/>
      <name val="Wingdings"/>
      <charset val="2"/>
    </font>
    <font>
      <b/>
      <sz val="8"/>
      <color theme="1"/>
      <name val="Times New Roman"/>
      <family val="1"/>
    </font>
    <font>
      <b/>
      <u/>
      <sz val="12"/>
      <color theme="1"/>
      <name val="新細明體"/>
      <family val="1"/>
      <charset val="136"/>
      <scheme val="minor"/>
    </font>
    <font>
      <vertAlign val="superscript"/>
      <sz val="11"/>
      <color theme="1"/>
      <name val="Times New Roman"/>
      <family val="1"/>
    </font>
    <font>
      <b/>
      <u/>
      <sz val="11"/>
      <color theme="1"/>
      <name val="細明體"/>
      <family val="3"/>
      <charset val="136"/>
    </font>
    <font>
      <b/>
      <sz val="12"/>
      <color theme="1"/>
      <name val="新細明體"/>
      <family val="1"/>
      <charset val="136"/>
      <scheme val="major"/>
    </font>
    <font>
      <u/>
      <sz val="10"/>
      <color theme="1"/>
      <name val="細明體"/>
      <family val="3"/>
      <charset val="136"/>
    </font>
    <font>
      <sz val="12"/>
      <color rgb="FFFF0000"/>
      <name val="新細明體"/>
      <family val="2"/>
      <charset val="136"/>
      <scheme val="minor"/>
    </font>
    <font>
      <b/>
      <sz val="11"/>
      <color rgb="FFFF0000"/>
      <name val="新細明體"/>
      <family val="1"/>
      <charset val="136"/>
    </font>
    <font>
      <u/>
      <sz val="12"/>
      <color rgb="FFFF0000"/>
      <name val="Times New Roman"/>
      <family val="1"/>
    </font>
    <font>
      <b/>
      <sz val="12"/>
      <color rgb="FFFF0000"/>
      <name val="新細明體"/>
      <family val="1"/>
      <charset val="136"/>
    </font>
  </fonts>
  <fills count="10">
    <fill>
      <patternFill patternType="none"/>
    </fill>
    <fill>
      <patternFill patternType="gray125"/>
    </fill>
    <fill>
      <patternFill patternType="solid">
        <fgColor rgb="FFBFBFBF"/>
        <bgColor indexed="64"/>
      </patternFill>
    </fill>
    <fill>
      <patternFill patternType="solid">
        <fgColor theme="5"/>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rgb="FFFFFF00"/>
        <bgColor indexed="64"/>
      </patternFill>
    </fill>
    <fill>
      <patternFill patternType="solid">
        <fgColor theme="0" tint="-0.24994659260841701"/>
        <bgColor indexed="64"/>
      </patternFill>
    </fill>
  </fills>
  <borders count="10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style="thin">
        <color indexed="64"/>
      </right>
      <top/>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bottom style="thin">
        <color indexed="64"/>
      </bottom>
      <diagonal/>
    </border>
    <border>
      <left style="thin">
        <color indexed="64"/>
      </left>
      <right/>
      <top/>
      <bottom style="medium">
        <color indexed="64"/>
      </bottom>
      <diagonal/>
    </border>
    <border>
      <left/>
      <right style="double">
        <color indexed="64"/>
      </right>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style="thin">
        <color indexed="64"/>
      </bottom>
      <diagonal/>
    </border>
    <border>
      <left style="thin">
        <color indexed="64"/>
      </left>
      <right style="double">
        <color indexed="64"/>
      </right>
      <top/>
      <bottom/>
      <diagonal/>
    </border>
    <border>
      <left/>
      <right style="double">
        <color indexed="64"/>
      </right>
      <top style="thin">
        <color indexed="64"/>
      </top>
      <bottom/>
      <diagonal/>
    </border>
    <border>
      <left style="double">
        <color indexed="64"/>
      </left>
      <right/>
      <top style="thin">
        <color indexed="64"/>
      </top>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style="double">
        <color indexed="64"/>
      </left>
      <right/>
      <top/>
      <bottom style="thin">
        <color indexed="64"/>
      </bottom>
      <diagonal/>
    </border>
    <border>
      <left/>
      <right style="thin">
        <color indexed="64"/>
      </right>
      <top/>
      <bottom style="medium">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thin">
        <color indexed="64"/>
      </bottom>
      <diagonal/>
    </border>
    <border>
      <left/>
      <right style="thin">
        <color indexed="64"/>
      </right>
      <top style="medium">
        <color indexed="64"/>
      </top>
      <bottom/>
      <diagonal/>
    </border>
    <border>
      <left style="medium">
        <color indexed="64"/>
      </left>
      <right/>
      <top style="thin">
        <color indexed="64"/>
      </top>
      <bottom/>
      <diagonal/>
    </border>
    <border>
      <left/>
      <right style="medium">
        <color indexed="64"/>
      </right>
      <top/>
      <bottom style="thin">
        <color indexed="64"/>
      </bottom>
      <diagonal/>
    </border>
    <border>
      <left/>
      <right/>
      <top style="thin">
        <color indexed="64"/>
      </top>
      <bottom style="medium">
        <color indexed="64"/>
      </bottom>
      <diagonal/>
    </border>
    <border>
      <left style="double">
        <color indexed="64"/>
      </left>
      <right style="thin">
        <color indexed="64"/>
      </right>
      <top/>
      <bottom/>
      <diagonal/>
    </border>
    <border>
      <left style="double">
        <color indexed="64"/>
      </left>
      <right/>
      <top/>
      <bottom/>
      <diagonal/>
    </border>
    <border>
      <left style="double">
        <color indexed="64"/>
      </left>
      <right style="thin">
        <color indexed="64"/>
      </right>
      <top style="double">
        <color indexed="64"/>
      </top>
      <bottom/>
      <diagonal/>
    </border>
    <border>
      <left/>
      <right style="double">
        <color indexed="64"/>
      </right>
      <top style="double">
        <color indexed="64"/>
      </top>
      <bottom/>
      <diagonal/>
    </border>
    <border>
      <left style="thin">
        <color indexed="64"/>
      </left>
      <right/>
      <top style="medium">
        <color indexed="64"/>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bottom style="medium">
        <color indexed="64"/>
      </bottom>
      <diagonal/>
    </border>
    <border>
      <left/>
      <right style="medium">
        <color indexed="64"/>
      </right>
      <top style="thin">
        <color indexed="64"/>
      </top>
      <bottom style="medium">
        <color indexed="64"/>
      </bottom>
      <diagonal/>
    </border>
    <border>
      <left/>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bottom style="dashed">
        <color indexed="64"/>
      </bottom>
      <diagonal/>
    </border>
    <border>
      <left style="double">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style="double">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s>
  <cellStyleXfs count="3">
    <xf numFmtId="0" fontId="0" fillId="0" borderId="0">
      <alignment vertical="center"/>
    </xf>
    <xf numFmtId="43" fontId="33" fillId="0" borderId="0" applyFont="0" applyFill="0" applyBorder="0" applyAlignment="0" applyProtection="0">
      <alignment vertical="center"/>
    </xf>
    <xf numFmtId="0" fontId="34" fillId="0" borderId="0">
      <alignment vertical="center"/>
    </xf>
  </cellStyleXfs>
  <cellXfs count="1190">
    <xf numFmtId="0" fontId="0" fillId="0" borderId="0" xfId="0">
      <alignment vertical="center"/>
    </xf>
    <xf numFmtId="0" fontId="2" fillId="0" borderId="0" xfId="0" applyFont="1" applyAlignment="1">
      <alignment vertical="center" wrapText="1"/>
    </xf>
    <xf numFmtId="49" fontId="0" fillId="0" borderId="0" xfId="0" applyNumberFormat="1">
      <alignment vertical="center"/>
    </xf>
    <xf numFmtId="0" fontId="0" fillId="0" borderId="0" xfId="0" applyNumberFormat="1">
      <alignment vertical="center"/>
    </xf>
    <xf numFmtId="0" fontId="0" fillId="3" borderId="0" xfId="0" applyFill="1">
      <alignment vertical="center"/>
    </xf>
    <xf numFmtId="0" fontId="5" fillId="0" borderId="0" xfId="0" applyFont="1" applyBorder="1" applyAlignment="1">
      <alignment horizontal="center" vertical="center" wrapText="1"/>
    </xf>
    <xf numFmtId="0" fontId="2" fillId="0" borderId="11" xfId="0" applyFont="1" applyBorder="1" applyAlignment="1" applyProtection="1">
      <alignment horizontal="center" vertical="center" wrapText="1"/>
      <protection locked="0"/>
    </xf>
    <xf numFmtId="0" fontId="2" fillId="0" borderId="0" xfId="0" applyFont="1">
      <alignment vertical="center"/>
    </xf>
    <xf numFmtId="0" fontId="21" fillId="0" borderId="0" xfId="0" applyFont="1" applyBorder="1" applyAlignment="1">
      <alignment vertical="center"/>
    </xf>
    <xf numFmtId="0" fontId="5" fillId="0" borderId="37" xfId="0" applyFont="1" applyBorder="1" applyAlignment="1" applyProtection="1">
      <alignment horizontal="center" vertical="center" wrapText="1"/>
      <protection locked="0"/>
    </xf>
    <xf numFmtId="38" fontId="5" fillId="0" borderId="29" xfId="0" applyNumberFormat="1" applyFont="1" applyBorder="1" applyAlignment="1" applyProtection="1">
      <alignment horizontal="center" vertical="top" wrapText="1"/>
      <protection locked="0"/>
    </xf>
    <xf numFmtId="38" fontId="5" fillId="0" borderId="32" xfId="0" applyNumberFormat="1" applyFont="1" applyBorder="1" applyAlignment="1" applyProtection="1">
      <alignment horizontal="center" vertical="center" wrapText="1"/>
      <protection locked="0"/>
    </xf>
    <xf numFmtId="38" fontId="5" fillId="0" borderId="29" xfId="0" applyNumberFormat="1" applyFont="1" applyBorder="1" applyAlignment="1" applyProtection="1">
      <alignment horizontal="center" vertical="center" wrapText="1"/>
      <protection locked="0"/>
    </xf>
    <xf numFmtId="177" fontId="5" fillId="0" borderId="32" xfId="0" applyNumberFormat="1" applyFont="1" applyBorder="1" applyAlignment="1" applyProtection="1">
      <alignment horizontal="center" vertical="center" wrapText="1"/>
      <protection locked="0"/>
    </xf>
    <xf numFmtId="177" fontId="2" fillId="0" borderId="11" xfId="0" applyNumberFormat="1" applyFont="1" applyBorder="1" applyAlignment="1" applyProtection="1">
      <alignment horizontal="center" vertical="center" wrapText="1"/>
      <protection locked="0"/>
    </xf>
    <xf numFmtId="0" fontId="21" fillId="0" borderId="36" xfId="0" applyFont="1" applyBorder="1" applyAlignment="1" applyProtection="1">
      <alignment horizontal="center" vertical="center" wrapText="1"/>
      <protection locked="0"/>
    </xf>
    <xf numFmtId="176" fontId="21" fillId="0" borderId="11" xfId="0" applyNumberFormat="1" applyFont="1" applyBorder="1" applyAlignment="1" applyProtection="1">
      <alignment horizontal="center" vertical="center" wrapText="1"/>
      <protection locked="0"/>
    </xf>
    <xf numFmtId="0" fontId="2" fillId="0" borderId="0" xfId="0" applyFont="1" applyBorder="1">
      <alignment vertical="center"/>
    </xf>
    <xf numFmtId="0" fontId="21" fillId="4" borderId="58" xfId="0" applyFont="1" applyFill="1" applyBorder="1" applyAlignment="1">
      <alignment horizontal="left" vertical="center" wrapText="1" indent="1"/>
    </xf>
    <xf numFmtId="176" fontId="21" fillId="0" borderId="41" xfId="0" applyNumberFormat="1" applyFont="1" applyBorder="1" applyAlignment="1" applyProtection="1">
      <alignment horizontal="center" vertical="center" wrapText="1"/>
      <protection locked="0"/>
    </xf>
    <xf numFmtId="176" fontId="21" fillId="0" borderId="15" xfId="0" applyNumberFormat="1" applyFont="1" applyBorder="1" applyAlignment="1" applyProtection="1">
      <alignment horizontal="center" vertical="center" wrapText="1"/>
      <protection locked="0"/>
    </xf>
    <xf numFmtId="176" fontId="21" fillId="0" borderId="13" xfId="0" applyNumberFormat="1" applyFont="1" applyBorder="1" applyAlignment="1" applyProtection="1">
      <alignment horizontal="center" vertical="center" wrapText="1"/>
      <protection locked="0"/>
    </xf>
    <xf numFmtId="0" fontId="21" fillId="0" borderId="59" xfId="0" applyFont="1" applyBorder="1" applyAlignment="1" applyProtection="1">
      <alignment horizontal="center" vertical="center" wrapText="1"/>
      <protection locked="0"/>
    </xf>
    <xf numFmtId="0" fontId="5" fillId="0" borderId="11" xfId="0" applyFont="1" applyBorder="1" applyAlignment="1" applyProtection="1">
      <alignment horizontal="justify" vertical="center" wrapText="1"/>
      <protection locked="0"/>
    </xf>
    <xf numFmtId="0" fontId="5" fillId="0" borderId="36" xfId="0" applyFont="1" applyBorder="1" applyAlignment="1" applyProtection="1">
      <alignment horizontal="center" vertical="center" wrapText="1"/>
      <protection locked="0"/>
    </xf>
    <xf numFmtId="0" fontId="5" fillId="0" borderId="58" xfId="0" applyFont="1" applyBorder="1" applyAlignment="1">
      <alignment horizontal="center" vertical="top" wrapText="1"/>
    </xf>
    <xf numFmtId="0" fontId="5" fillId="0" borderId="11" xfId="0" applyFont="1" applyBorder="1" applyAlignment="1">
      <alignment horizontal="center" vertical="top" wrapText="1"/>
    </xf>
    <xf numFmtId="0" fontId="5" fillId="0" borderId="37" xfId="0" applyFont="1" applyBorder="1" applyAlignment="1" applyProtection="1">
      <alignment horizontal="justify" vertical="center" wrapText="1"/>
      <protection locked="0"/>
    </xf>
    <xf numFmtId="176" fontId="5" fillId="0" borderId="60" xfId="0" applyNumberFormat="1" applyFont="1" applyBorder="1" applyAlignment="1" applyProtection="1">
      <alignment horizontal="center" vertical="center" wrapText="1"/>
      <protection locked="0"/>
    </xf>
    <xf numFmtId="176" fontId="5" fillId="0" borderId="37" xfId="0" applyNumberFormat="1" applyFont="1" applyBorder="1" applyAlignment="1" applyProtection="1">
      <alignment horizontal="center" vertical="center" wrapText="1"/>
      <protection locked="0"/>
    </xf>
    <xf numFmtId="0" fontId="21" fillId="0" borderId="0" xfId="0" applyFont="1" applyAlignment="1">
      <alignment horizontal="justify" vertical="top"/>
    </xf>
    <xf numFmtId="0" fontId="2" fillId="0" borderId="0" xfId="0" applyFont="1" applyAlignment="1">
      <alignment vertical="top"/>
    </xf>
    <xf numFmtId="0" fontId="3" fillId="0" borderId="0" xfId="0" applyFont="1" applyAlignment="1">
      <alignment horizontal="center" vertical="center"/>
    </xf>
    <xf numFmtId="0" fontId="21" fillId="0" borderId="0" xfId="0" applyFont="1" applyBorder="1" applyAlignment="1" applyProtection="1">
      <alignment vertical="center"/>
      <protection locked="0"/>
    </xf>
    <xf numFmtId="0" fontId="10" fillId="0" borderId="0" xfId="0" applyFont="1" applyAlignment="1">
      <alignment horizontal="right" vertical="center"/>
    </xf>
    <xf numFmtId="0" fontId="3" fillId="0" borderId="1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0" xfId="0" applyFont="1" applyBorder="1" applyAlignment="1">
      <alignment horizontal="justify" vertical="center" wrapText="1"/>
    </xf>
    <xf numFmtId="0" fontId="2" fillId="0" borderId="0" xfId="0" applyFont="1" applyBorder="1" applyAlignment="1">
      <alignment horizontal="center" vertical="center" wrapText="1"/>
    </xf>
    <xf numFmtId="0" fontId="5" fillId="0" borderId="11" xfId="0" applyFont="1" applyBorder="1" applyAlignment="1" applyProtection="1">
      <alignment horizontal="center" vertical="center" wrapText="1"/>
      <protection locked="0"/>
    </xf>
    <xf numFmtId="177" fontId="5" fillId="0" borderId="29" xfId="0" applyNumberFormat="1" applyFont="1" applyBorder="1" applyAlignment="1" applyProtection="1">
      <alignment horizontal="center" vertical="center" wrapText="1"/>
      <protection locked="0"/>
    </xf>
    <xf numFmtId="176" fontId="21" fillId="0" borderId="11" xfId="0" applyNumberFormat="1" applyFont="1" applyFill="1" applyBorder="1" applyAlignment="1" applyProtection="1">
      <alignment horizontal="center" vertical="center" wrapText="1"/>
      <protection locked="0"/>
    </xf>
    <xf numFmtId="176" fontId="2" fillId="0" borderId="37" xfId="0" applyNumberFormat="1" applyFont="1" applyBorder="1" applyAlignment="1" applyProtection="1">
      <alignment horizontal="center" vertical="center" wrapText="1"/>
      <protection locked="0"/>
    </xf>
    <xf numFmtId="176" fontId="2" fillId="0" borderId="38" xfId="0" applyNumberFormat="1" applyFont="1" applyBorder="1" applyAlignment="1" applyProtection="1">
      <alignment horizontal="center" vertical="center" wrapText="1"/>
      <protection locked="0"/>
    </xf>
    <xf numFmtId="0" fontId="21" fillId="0" borderId="0" xfId="0" applyFont="1" applyAlignment="1">
      <alignment horizontal="left" vertical="top"/>
    </xf>
    <xf numFmtId="0" fontId="2" fillId="0" borderId="0" xfId="0" applyFont="1" applyAlignment="1">
      <alignment horizontal="center" vertical="center"/>
    </xf>
    <xf numFmtId="0" fontId="60" fillId="0" borderId="26" xfId="2" applyFont="1" applyBorder="1" applyAlignment="1" applyProtection="1">
      <alignment wrapText="1"/>
    </xf>
    <xf numFmtId="0" fontId="60" fillId="0" borderId="26" xfId="2" applyFont="1" applyBorder="1" applyAlignment="1" applyProtection="1">
      <alignment horizontal="right" vertical="center" wrapText="1"/>
    </xf>
    <xf numFmtId="0" fontId="60" fillId="0" borderId="28" xfId="2" applyFont="1" applyBorder="1" applyAlignment="1" applyProtection="1">
      <alignment wrapText="1"/>
    </xf>
    <xf numFmtId="0" fontId="60" fillId="0" borderId="0" xfId="2" applyFont="1" applyBorder="1" applyAlignment="1" applyProtection="1">
      <alignment wrapText="1"/>
    </xf>
    <xf numFmtId="0" fontId="60" fillId="0" borderId="0" xfId="2" applyFont="1" applyBorder="1" applyAlignment="1" applyProtection="1">
      <alignment horizontal="left" wrapText="1"/>
    </xf>
    <xf numFmtId="0" fontId="66" fillId="0" borderId="25" xfId="2" applyFont="1" applyBorder="1" applyAlignment="1" applyProtection="1">
      <alignment vertical="top"/>
    </xf>
    <xf numFmtId="0" fontId="66" fillId="0" borderId="28" xfId="2" applyFont="1" applyBorder="1" applyAlignment="1" applyProtection="1">
      <alignment vertical="top"/>
    </xf>
    <xf numFmtId="0" fontId="66" fillId="0" borderId="26" xfId="2" applyFont="1" applyBorder="1" applyAlignment="1" applyProtection="1">
      <alignment vertical="top"/>
    </xf>
    <xf numFmtId="0" fontId="47" fillId="0" borderId="0" xfId="2" applyFont="1" applyProtection="1">
      <alignment vertical="center"/>
    </xf>
    <xf numFmtId="0" fontId="62" fillId="0" borderId="0" xfId="2" applyFont="1" applyBorder="1" applyAlignment="1" applyProtection="1">
      <alignment horizontal="justify" vertical="top" wrapText="1"/>
    </xf>
    <xf numFmtId="0" fontId="60" fillId="0" borderId="25" xfId="2" applyFont="1" applyBorder="1" applyAlignment="1" applyProtection="1">
      <alignment horizontal="justify" wrapText="1"/>
    </xf>
    <xf numFmtId="0" fontId="64" fillId="0" borderId="25" xfId="2" applyFont="1" applyBorder="1" applyAlignment="1" applyProtection="1">
      <alignment horizontal="center" vertical="top" wrapText="1"/>
    </xf>
    <xf numFmtId="0" fontId="60" fillId="0" borderId="0" xfId="2" applyFont="1" applyBorder="1" applyAlignment="1" applyProtection="1">
      <alignment horizontal="right"/>
    </xf>
    <xf numFmtId="0" fontId="60" fillId="0" borderId="25" xfId="2" applyFont="1" applyBorder="1" applyAlignment="1" applyProtection="1"/>
    <xf numFmtId="0" fontId="60" fillId="0" borderId="0" xfId="2" applyFont="1" applyBorder="1" applyAlignment="1" applyProtection="1"/>
    <xf numFmtId="0" fontId="60" fillId="0" borderId="24" xfId="2" applyFont="1" applyBorder="1" applyAlignment="1" applyProtection="1"/>
    <xf numFmtId="0" fontId="66" fillId="0" borderId="30" xfId="2" applyFont="1" applyBorder="1" applyAlignment="1" applyProtection="1">
      <alignment horizontal="right" vertical="center"/>
    </xf>
    <xf numFmtId="0" fontId="68" fillId="0" borderId="30" xfId="2" applyFont="1" applyBorder="1" applyAlignment="1" applyProtection="1">
      <alignment horizontal="right" vertical="center"/>
    </xf>
    <xf numFmtId="0" fontId="66" fillId="0" borderId="30" xfId="2" applyFont="1" applyBorder="1" applyProtection="1">
      <alignment vertical="center"/>
    </xf>
    <xf numFmtId="0" fontId="66" fillId="0" borderId="31" xfId="2" applyFont="1" applyBorder="1" applyProtection="1">
      <alignment vertical="center"/>
    </xf>
    <xf numFmtId="0" fontId="47" fillId="0" borderId="26" xfId="2" applyFont="1" applyBorder="1" applyProtection="1">
      <alignment vertical="center"/>
    </xf>
    <xf numFmtId="0" fontId="66" fillId="0" borderId="0" xfId="2" applyFont="1" applyBorder="1" applyAlignment="1" applyProtection="1">
      <alignment horizontal="right" vertical="top"/>
    </xf>
    <xf numFmtId="0" fontId="66" fillId="0" borderId="26" xfId="2" applyFont="1" applyBorder="1" applyAlignment="1" applyProtection="1">
      <alignment horizontal="right" vertical="top"/>
    </xf>
    <xf numFmtId="0" fontId="66" fillId="0" borderId="0" xfId="2" applyFont="1" applyBorder="1" applyAlignment="1" applyProtection="1">
      <alignment horizontal="right"/>
    </xf>
    <xf numFmtId="0" fontId="66" fillId="0" borderId="26" xfId="2" applyFont="1" applyBorder="1" applyAlignment="1" applyProtection="1">
      <alignment horizontal="right"/>
    </xf>
    <xf numFmtId="0" fontId="66" fillId="0" borderId="29" xfId="2" applyFont="1" applyBorder="1" applyProtection="1">
      <alignment vertical="center"/>
    </xf>
    <xf numFmtId="0" fontId="66" fillId="0" borderId="26" xfId="2" applyFont="1" applyBorder="1" applyProtection="1">
      <alignment vertical="center"/>
    </xf>
    <xf numFmtId="0" fontId="66" fillId="0" borderId="28" xfId="2" applyFont="1" applyBorder="1" applyProtection="1">
      <alignment vertical="center"/>
    </xf>
    <xf numFmtId="0" fontId="2" fillId="0" borderId="0" xfId="0" applyFont="1" applyProtection="1">
      <alignment vertical="center"/>
    </xf>
    <xf numFmtId="0" fontId="49" fillId="0" borderId="0" xfId="0" applyFont="1" applyProtection="1">
      <alignment vertical="center"/>
    </xf>
    <xf numFmtId="0" fontId="21" fillId="0" borderId="0" xfId="0" applyFont="1" applyBorder="1" applyAlignment="1" applyProtection="1">
      <alignment vertical="center"/>
    </xf>
    <xf numFmtId="0" fontId="21" fillId="0" borderId="26" xfId="0" applyFont="1" applyBorder="1" applyAlignment="1" applyProtection="1">
      <alignment vertical="center"/>
    </xf>
    <xf numFmtId="0" fontId="21" fillId="0" borderId="0" xfId="0" applyFont="1" applyBorder="1" applyProtection="1">
      <alignment vertical="center"/>
    </xf>
    <xf numFmtId="0" fontId="5" fillId="0" borderId="22" xfId="0" applyFont="1" applyBorder="1" applyAlignment="1" applyProtection="1">
      <alignment horizontal="center" vertical="center" wrapText="1"/>
    </xf>
    <xf numFmtId="0" fontId="2" fillId="0" borderId="0" xfId="0" applyFont="1" applyAlignment="1" applyProtection="1">
      <alignment vertical="top"/>
    </xf>
    <xf numFmtId="0" fontId="5" fillId="4" borderId="25" xfId="0" applyFont="1" applyFill="1" applyBorder="1" applyAlignment="1" applyProtection="1">
      <alignment horizontal="center" vertical="top" wrapText="1"/>
    </xf>
    <xf numFmtId="177" fontId="5" fillId="4" borderId="25" xfId="0" applyNumberFormat="1" applyFont="1" applyFill="1" applyBorder="1" applyAlignment="1" applyProtection="1">
      <alignment horizontal="center" vertical="center" wrapText="1"/>
    </xf>
    <xf numFmtId="0" fontId="21" fillId="0" borderId="0" xfId="0" applyFont="1" applyBorder="1" applyAlignment="1" applyProtection="1">
      <alignment horizontal="left" vertical="center"/>
    </xf>
    <xf numFmtId="0" fontId="49" fillId="0" borderId="0" xfId="0" applyFont="1" applyAlignment="1" applyProtection="1">
      <alignment horizontal="justify" vertical="center"/>
    </xf>
    <xf numFmtId="0" fontId="2" fillId="0" borderId="0" xfId="0" applyFont="1" applyBorder="1" applyProtection="1">
      <alignment vertical="center"/>
    </xf>
    <xf numFmtId="0" fontId="5" fillId="0" borderId="58" xfId="0" applyFont="1" applyBorder="1" applyAlignment="1" applyProtection="1">
      <alignment horizontal="center" vertical="top" wrapText="1"/>
    </xf>
    <xf numFmtId="0" fontId="48" fillId="0" borderId="0" xfId="0" applyFont="1" applyAlignment="1" applyProtection="1">
      <alignment vertical="center"/>
    </xf>
    <xf numFmtId="0" fontId="5" fillId="0" borderId="60" xfId="0" applyFont="1" applyBorder="1" applyAlignment="1" applyProtection="1">
      <alignment horizontal="center" vertical="top" wrapText="1"/>
    </xf>
    <xf numFmtId="0" fontId="5" fillId="0" borderId="61" xfId="0" applyFont="1" applyBorder="1" applyAlignment="1" applyProtection="1">
      <alignment horizontal="center" vertical="top" wrapText="1"/>
    </xf>
    <xf numFmtId="0" fontId="2" fillId="0" borderId="38" xfId="0" applyFont="1" applyBorder="1" applyAlignment="1" applyProtection="1">
      <alignment vertical="top" wrapText="1"/>
    </xf>
    <xf numFmtId="0" fontId="5" fillId="0" borderId="0" xfId="0" applyFont="1" applyProtection="1">
      <alignment vertical="center"/>
    </xf>
    <xf numFmtId="0" fontId="5" fillId="0" borderId="60" xfId="0" applyFont="1" applyBorder="1" applyAlignment="1" applyProtection="1">
      <alignment horizontal="center" vertical="center" wrapText="1"/>
    </xf>
    <xf numFmtId="0" fontId="5" fillId="0" borderId="0" xfId="0" applyFont="1" applyAlignment="1" applyProtection="1">
      <alignment vertical="center" wrapText="1"/>
    </xf>
    <xf numFmtId="0" fontId="48" fillId="0" borderId="34" xfId="0" applyFont="1" applyBorder="1" applyAlignment="1" applyProtection="1">
      <alignment horizontal="center" vertical="center" wrapText="1"/>
    </xf>
    <xf numFmtId="0" fontId="48" fillId="0" borderId="34" xfId="0" applyFont="1" applyBorder="1" applyAlignment="1" applyProtection="1">
      <alignment horizontal="center" vertical="top" wrapText="1"/>
    </xf>
    <xf numFmtId="176" fontId="21" fillId="5" borderId="11" xfId="0" applyNumberFormat="1" applyFont="1" applyFill="1" applyBorder="1" applyAlignment="1" applyProtection="1">
      <alignment horizontal="center" vertical="center" wrapText="1"/>
    </xf>
    <xf numFmtId="0" fontId="2" fillId="0" borderId="0" xfId="0" applyFont="1" applyAlignment="1" applyProtection="1">
      <alignment horizontal="justify" vertical="center"/>
    </xf>
    <xf numFmtId="0" fontId="21" fillId="0" borderId="23" xfId="0" applyFont="1" applyBorder="1" applyAlignment="1" applyProtection="1">
      <alignment horizontal="left" vertical="center"/>
    </xf>
    <xf numFmtId="0" fontId="2" fillId="0" borderId="0" xfId="0" applyFont="1" applyBorder="1" applyAlignment="1" applyProtection="1">
      <alignment vertical="center"/>
    </xf>
    <xf numFmtId="0" fontId="21" fillId="0" borderId="0" xfId="0" applyFont="1" applyProtection="1">
      <alignment vertical="center"/>
    </xf>
    <xf numFmtId="0" fontId="21" fillId="0" borderId="0" xfId="0" applyFont="1" applyAlignment="1" applyProtection="1">
      <alignment vertical="top" wrapText="1"/>
    </xf>
    <xf numFmtId="0" fontId="2" fillId="0" borderId="0" xfId="0" applyFont="1" applyBorder="1" applyAlignment="1" applyProtection="1">
      <alignment horizontal="center" vertical="center"/>
    </xf>
    <xf numFmtId="0" fontId="2" fillId="0" borderId="0" xfId="0" applyFont="1" applyAlignment="1" applyProtection="1">
      <alignment vertical="center" wrapText="1"/>
    </xf>
    <xf numFmtId="0" fontId="2" fillId="0" borderId="0" xfId="0" applyFont="1" applyAlignment="1">
      <alignment horizontal="center" vertical="top"/>
    </xf>
    <xf numFmtId="0" fontId="2" fillId="0" borderId="38" xfId="0" applyFont="1" applyBorder="1" applyAlignment="1" applyProtection="1">
      <alignment horizontal="center" vertical="center" wrapText="1"/>
      <protection locked="0"/>
    </xf>
    <xf numFmtId="176" fontId="2" fillId="0" borderId="16" xfId="0" applyNumberFormat="1" applyFont="1" applyBorder="1" applyAlignment="1" applyProtection="1">
      <alignment horizontal="center" vertical="center" wrapText="1"/>
      <protection locked="0"/>
    </xf>
    <xf numFmtId="0" fontId="2" fillId="0" borderId="37" xfId="0" applyFont="1" applyBorder="1" applyAlignment="1" applyProtection="1">
      <alignment horizontal="center" vertical="center" wrapText="1"/>
      <protection locked="0"/>
    </xf>
    <xf numFmtId="0" fontId="2" fillId="0" borderId="16" xfId="0" applyFont="1" applyBorder="1" applyAlignment="1" applyProtection="1">
      <alignment horizontal="center" vertical="center" wrapText="1"/>
      <protection locked="0"/>
    </xf>
    <xf numFmtId="0" fontId="2" fillId="0" borderId="12" xfId="0" applyFont="1" applyBorder="1" applyAlignment="1" applyProtection="1">
      <alignment horizontal="center" vertical="center" wrapText="1"/>
      <protection locked="0"/>
    </xf>
    <xf numFmtId="0" fontId="2" fillId="0" borderId="48" xfId="0" applyFont="1" applyBorder="1" applyAlignment="1" applyProtection="1">
      <alignment horizontal="center" vertical="center" wrapText="1"/>
      <protection locked="0"/>
    </xf>
    <xf numFmtId="178" fontId="0" fillId="0" borderId="0" xfId="0" applyNumberFormat="1">
      <alignment vertical="center"/>
    </xf>
    <xf numFmtId="0" fontId="0" fillId="6" borderId="0" xfId="0" applyFill="1">
      <alignment vertical="center"/>
    </xf>
    <xf numFmtId="0" fontId="0" fillId="7" borderId="0" xfId="0" applyFill="1">
      <alignment vertical="center"/>
    </xf>
    <xf numFmtId="40" fontId="0" fillId="0" borderId="0" xfId="0" quotePrefix="1" applyNumberFormat="1">
      <alignment vertical="center"/>
    </xf>
    <xf numFmtId="40" fontId="0" fillId="0" borderId="0" xfId="0" applyNumberFormat="1">
      <alignment vertical="center"/>
    </xf>
    <xf numFmtId="0" fontId="69" fillId="3" borderId="0" xfId="0" applyFont="1" applyFill="1">
      <alignment vertical="center"/>
    </xf>
    <xf numFmtId="0" fontId="70" fillId="3" borderId="0" xfId="0" applyFont="1" applyFill="1">
      <alignment vertical="center"/>
    </xf>
    <xf numFmtId="0" fontId="0" fillId="8" borderId="0" xfId="0" applyFill="1">
      <alignment vertical="center"/>
    </xf>
    <xf numFmtId="39" fontId="0" fillId="0" borderId="0" xfId="0" quotePrefix="1" applyNumberFormat="1">
      <alignment vertical="center"/>
    </xf>
    <xf numFmtId="39" fontId="0" fillId="8" borderId="0" xfId="0" quotePrefix="1" applyNumberFormat="1" applyFill="1">
      <alignment vertical="center"/>
    </xf>
    <xf numFmtId="39" fontId="0" fillId="0" borderId="0" xfId="0" applyNumberFormat="1">
      <alignment vertical="center"/>
    </xf>
    <xf numFmtId="0" fontId="60" fillId="0" borderId="25" xfId="2" applyFont="1" applyBorder="1" applyAlignment="1" applyProtection="1">
      <alignment wrapText="1"/>
    </xf>
    <xf numFmtId="0" fontId="60" fillId="0" borderId="29" xfId="2" applyFont="1" applyBorder="1" applyAlignment="1" applyProtection="1">
      <alignment vertical="center" wrapText="1"/>
    </xf>
    <xf numFmtId="0" fontId="60" fillId="0" borderId="26" xfId="2" applyFont="1" applyBorder="1" applyAlignment="1" applyProtection="1">
      <alignment vertical="center" wrapText="1"/>
    </xf>
    <xf numFmtId="0" fontId="5" fillId="0" borderId="0" xfId="0" applyFont="1" applyAlignment="1" applyProtection="1">
      <alignment horizontal="justify" vertical="center"/>
    </xf>
    <xf numFmtId="0" fontId="48" fillId="0" borderId="0" xfId="0" applyFont="1" applyAlignment="1" applyProtection="1">
      <alignment horizontal="center" vertical="center"/>
    </xf>
    <xf numFmtId="0" fontId="21" fillId="0" borderId="0" xfId="0" applyFont="1" applyAlignment="1" applyProtection="1">
      <alignment horizontal="justify" vertical="center"/>
    </xf>
    <xf numFmtId="0" fontId="5" fillId="0" borderId="37" xfId="0" applyFont="1" applyBorder="1" applyAlignment="1" applyProtection="1">
      <alignment horizontal="center" vertical="center" wrapText="1"/>
    </xf>
    <xf numFmtId="0" fontId="5" fillId="0" borderId="38" xfId="0" applyFont="1" applyBorder="1" applyAlignment="1" applyProtection="1">
      <alignment horizontal="center" vertical="center" wrapText="1"/>
    </xf>
    <xf numFmtId="0" fontId="21" fillId="0" borderId="0" xfId="0" applyFont="1" applyBorder="1" applyAlignment="1">
      <alignment vertical="center" wrapText="1"/>
    </xf>
    <xf numFmtId="0" fontId="5" fillId="0" borderId="11" xfId="0" applyFont="1" applyBorder="1" applyAlignment="1" applyProtection="1">
      <alignment horizontal="left" vertical="center" wrapText="1"/>
      <protection locked="0"/>
    </xf>
    <xf numFmtId="40" fontId="27" fillId="0" borderId="11" xfId="1" applyNumberFormat="1" applyFont="1" applyBorder="1" applyAlignment="1" applyProtection="1">
      <alignment horizontal="center" vertical="center" wrapText="1"/>
      <protection locked="0"/>
    </xf>
    <xf numFmtId="40" fontId="27" fillId="0" borderId="35" xfId="1" applyNumberFormat="1" applyFont="1" applyBorder="1" applyAlignment="1" applyProtection="1">
      <alignment horizontal="center" vertical="center" wrapText="1"/>
      <protection locked="0"/>
    </xf>
    <xf numFmtId="0" fontId="5" fillId="0" borderId="37" xfId="0" applyFont="1" applyBorder="1" applyAlignment="1" applyProtection="1">
      <alignment horizontal="center" vertical="top" wrapText="1"/>
    </xf>
    <xf numFmtId="0" fontId="5" fillId="0" borderId="34" xfId="0" applyFont="1" applyBorder="1" applyAlignment="1" applyProtection="1">
      <alignment horizontal="center" vertical="top" wrapText="1"/>
    </xf>
    <xf numFmtId="0" fontId="21" fillId="0" borderId="0" xfId="0" applyFont="1" applyAlignment="1">
      <alignment horizontal="left" vertical="center"/>
    </xf>
    <xf numFmtId="0" fontId="3" fillId="0" borderId="0" xfId="0" applyFont="1" applyAlignment="1" applyProtection="1">
      <alignment horizontal="center" vertical="center"/>
    </xf>
    <xf numFmtId="0" fontId="21" fillId="0" borderId="0" xfId="0" applyFont="1" applyAlignment="1">
      <alignment horizontal="justify" vertical="center"/>
    </xf>
    <xf numFmtId="176" fontId="2" fillId="0" borderId="17" xfId="0" applyNumberFormat="1" applyFont="1" applyBorder="1" applyAlignment="1" applyProtection="1">
      <alignment horizontal="center" vertical="center" wrapText="1"/>
      <protection locked="0"/>
    </xf>
    <xf numFmtId="0" fontId="47" fillId="0" borderId="0" xfId="2" applyFont="1" applyProtection="1">
      <alignment vertical="center"/>
      <protection locked="0"/>
    </xf>
    <xf numFmtId="0" fontId="21" fillId="0" borderId="0" xfId="0" applyFont="1" applyBorder="1" applyAlignment="1" applyProtection="1">
      <alignment horizontal="left" vertical="center"/>
      <protection locked="0"/>
    </xf>
    <xf numFmtId="0" fontId="21" fillId="0" borderId="0" xfId="0" applyFont="1">
      <alignment vertical="center"/>
    </xf>
    <xf numFmtId="0" fontId="21" fillId="0" borderId="0" xfId="0" applyFont="1" applyBorder="1" applyAlignment="1" applyProtection="1">
      <alignment horizontal="center" vertical="center" wrapText="1"/>
    </xf>
    <xf numFmtId="0" fontId="0" fillId="0" borderId="0" xfId="0" applyBorder="1" applyAlignment="1">
      <alignment vertical="center"/>
    </xf>
    <xf numFmtId="0" fontId="21" fillId="0" borderId="50" xfId="0" applyFont="1" applyBorder="1" applyAlignment="1" applyProtection="1">
      <alignment vertical="center" wrapText="1"/>
    </xf>
    <xf numFmtId="0" fontId="48" fillId="0" borderId="39" xfId="0" applyFont="1" applyBorder="1" applyAlignment="1" applyProtection="1">
      <alignment horizontal="center" vertical="center" wrapText="1"/>
    </xf>
    <xf numFmtId="0" fontId="48" fillId="0" borderId="44" xfId="0" applyFont="1" applyBorder="1" applyAlignment="1" applyProtection="1">
      <alignment horizontal="center" vertical="center" wrapText="1"/>
    </xf>
    <xf numFmtId="0" fontId="21" fillId="0" borderId="18" xfId="0" applyFont="1" applyBorder="1" applyAlignment="1" applyProtection="1">
      <alignment vertical="center" wrapText="1"/>
    </xf>
    <xf numFmtId="0" fontId="48" fillId="0" borderId="19" xfId="0" applyFont="1" applyBorder="1" applyAlignment="1" applyProtection="1">
      <alignment horizontal="center" vertical="top" wrapText="1"/>
    </xf>
    <xf numFmtId="0" fontId="2" fillId="0" borderId="51" xfId="0" applyFont="1" applyBorder="1" applyAlignment="1" applyProtection="1">
      <alignment vertical="top" wrapText="1"/>
    </xf>
    <xf numFmtId="0" fontId="21" fillId="0" borderId="12" xfId="0" applyFont="1" applyBorder="1" applyAlignment="1" applyProtection="1">
      <alignment horizontal="justify" vertical="center" wrapText="1"/>
    </xf>
    <xf numFmtId="176" fontId="21" fillId="0" borderId="13" xfId="0" applyNumberFormat="1" applyFont="1" applyFill="1" applyBorder="1" applyAlignment="1" applyProtection="1">
      <alignment horizontal="center" vertical="center" wrapText="1"/>
      <protection locked="0"/>
    </xf>
    <xf numFmtId="0" fontId="3" fillId="0" borderId="9" xfId="0" applyFont="1" applyBorder="1" applyAlignment="1" applyProtection="1">
      <alignment horizontal="right" vertical="center" wrapText="1" indent="1"/>
    </xf>
    <xf numFmtId="0" fontId="3" fillId="0" borderId="9" xfId="0" applyFont="1" applyBorder="1" applyAlignment="1" applyProtection="1">
      <alignment horizontal="right" vertical="center" wrapText="1"/>
    </xf>
    <xf numFmtId="0" fontId="21" fillId="0" borderId="0" xfId="0" applyFont="1" applyAlignment="1">
      <alignment horizontal="justify" vertical="center"/>
    </xf>
    <xf numFmtId="0" fontId="21" fillId="0" borderId="0" xfId="0" applyFont="1" applyAlignment="1" applyProtection="1">
      <alignment horizontal="justify" vertical="center"/>
    </xf>
    <xf numFmtId="0" fontId="21" fillId="0" borderId="0" xfId="0" applyFont="1" applyBorder="1" applyAlignment="1" applyProtection="1">
      <alignment vertical="center"/>
    </xf>
    <xf numFmtId="0" fontId="21" fillId="0" borderId="0" xfId="0" applyFont="1" applyBorder="1" applyAlignment="1" applyProtection="1">
      <alignment vertical="center"/>
      <protection locked="0"/>
    </xf>
    <xf numFmtId="0" fontId="21" fillId="0" borderId="0" xfId="0" applyFont="1" applyBorder="1" applyAlignment="1">
      <alignment horizontal="justify" vertical="center"/>
    </xf>
    <xf numFmtId="0" fontId="21" fillId="0" borderId="0" xfId="0" applyFont="1" applyAlignment="1" applyProtection="1">
      <alignment horizontal="center" vertical="center"/>
    </xf>
    <xf numFmtId="0" fontId="21" fillId="0" borderId="0" xfId="0" applyFont="1" applyBorder="1" applyAlignment="1" applyProtection="1">
      <alignment horizontal="left" vertical="center" wrapText="1"/>
      <protection locked="0"/>
    </xf>
    <xf numFmtId="0" fontId="3" fillId="0" borderId="49" xfId="0" applyFont="1" applyBorder="1" applyAlignment="1" applyProtection="1">
      <alignment horizontal="center" vertical="center" wrapText="1"/>
    </xf>
    <xf numFmtId="0" fontId="2" fillId="0" borderId="0" xfId="0" quotePrefix="1" applyFont="1" applyAlignment="1">
      <alignment vertical="top" wrapText="1"/>
    </xf>
    <xf numFmtId="0" fontId="2" fillId="0" borderId="0" xfId="0" applyFont="1" applyAlignment="1">
      <alignment vertical="top" wrapText="1"/>
    </xf>
    <xf numFmtId="0" fontId="3" fillId="0" borderId="0" xfId="0" applyFont="1" applyBorder="1" applyAlignment="1" applyProtection="1">
      <alignment horizontal="right" vertical="center" wrapText="1"/>
    </xf>
    <xf numFmtId="176" fontId="2" fillId="0" borderId="0" xfId="0" applyNumberFormat="1" applyFont="1" applyBorder="1" applyAlignment="1" applyProtection="1">
      <alignment horizontal="center" vertical="center" wrapText="1"/>
      <protection locked="0"/>
    </xf>
    <xf numFmtId="0" fontId="2" fillId="0" borderId="0" xfId="0" applyFont="1" applyBorder="1" applyAlignment="1" applyProtection="1">
      <alignment vertical="center"/>
      <protection locked="0"/>
    </xf>
    <xf numFmtId="0" fontId="21" fillId="0" borderId="20" xfId="0" applyFont="1" applyBorder="1" applyAlignment="1" applyProtection="1">
      <alignment horizontal="justify" vertical="center" wrapText="1"/>
    </xf>
    <xf numFmtId="176" fontId="2" fillId="0" borderId="43" xfId="0" applyNumberFormat="1" applyFont="1" applyBorder="1" applyAlignment="1" applyProtection="1">
      <alignment horizontal="center" vertical="center" wrapText="1"/>
      <protection locked="0"/>
    </xf>
    <xf numFmtId="176" fontId="2" fillId="0" borderId="21" xfId="0" applyNumberFormat="1" applyFont="1" applyBorder="1" applyAlignment="1" applyProtection="1">
      <alignment horizontal="center" vertical="center" wrapText="1"/>
      <protection locked="0"/>
    </xf>
    <xf numFmtId="0" fontId="21" fillId="0" borderId="14" xfId="0" applyFont="1" applyBorder="1" applyAlignment="1" applyProtection="1">
      <alignment horizontal="justify" vertical="center" wrapText="1"/>
    </xf>
    <xf numFmtId="176" fontId="2" fillId="0" borderId="41" xfId="0" applyNumberFormat="1" applyFont="1" applyBorder="1" applyAlignment="1" applyProtection="1">
      <alignment horizontal="center" vertical="center" wrapText="1"/>
      <protection locked="0"/>
    </xf>
    <xf numFmtId="0" fontId="3" fillId="0" borderId="48" xfId="0" applyFont="1" applyBorder="1" applyAlignment="1" applyProtection="1">
      <alignment horizontal="center" vertical="center" wrapText="1"/>
    </xf>
    <xf numFmtId="0" fontId="27" fillId="0" borderId="0" xfId="0" applyFont="1" applyBorder="1" applyAlignment="1" applyProtection="1">
      <alignment vertical="center"/>
    </xf>
    <xf numFmtId="0" fontId="2" fillId="0" borderId="0" xfId="0" applyFont="1" applyBorder="1" applyAlignment="1">
      <alignment vertical="center"/>
    </xf>
    <xf numFmtId="0" fontId="27" fillId="0" borderId="0" xfId="0" applyFont="1" applyBorder="1" applyAlignment="1" applyProtection="1">
      <alignment vertical="top" wrapText="1"/>
    </xf>
    <xf numFmtId="0" fontId="2" fillId="0" borderId="0" xfId="0" applyFont="1" applyBorder="1" applyAlignment="1" applyProtection="1">
      <alignment wrapText="1"/>
      <protection locked="0"/>
    </xf>
    <xf numFmtId="0" fontId="2" fillId="0" borderId="0" xfId="0" applyFont="1" applyAlignment="1" applyProtection="1">
      <alignment horizontal="right" vertical="center"/>
    </xf>
    <xf numFmtId="0" fontId="2" fillId="0" borderId="0" xfId="0" applyFont="1" applyAlignment="1">
      <alignment horizontal="right" vertical="center"/>
    </xf>
    <xf numFmtId="0" fontId="27" fillId="0" borderId="0" xfId="0" applyFont="1" applyBorder="1" applyAlignment="1">
      <alignment vertical="center"/>
    </xf>
    <xf numFmtId="0" fontId="66" fillId="0" borderId="26" xfId="2" applyFont="1" applyBorder="1" applyAlignment="1" applyProtection="1">
      <alignment wrapText="1"/>
    </xf>
    <xf numFmtId="0" fontId="7" fillId="0" borderId="0" xfId="0" applyFont="1" applyAlignment="1">
      <alignment horizontal="justify" vertical="center"/>
    </xf>
    <xf numFmtId="0" fontId="29" fillId="0" borderId="0" xfId="0" applyFont="1" applyAlignment="1">
      <alignment horizontal="justify" wrapText="1"/>
    </xf>
    <xf numFmtId="0" fontId="2" fillId="0" borderId="52" xfId="0" applyFont="1" applyBorder="1" applyAlignment="1">
      <alignment horizontal="center" vertical="center" wrapText="1"/>
    </xf>
    <xf numFmtId="0" fontId="2" fillId="0" borderId="9" xfId="0" applyFont="1" applyBorder="1" applyAlignment="1">
      <alignment horizontal="left" vertical="center" wrapText="1" indent="1"/>
    </xf>
    <xf numFmtId="0" fontId="2" fillId="0" borderId="20" xfId="0" applyFont="1" applyBorder="1" applyAlignment="1">
      <alignment horizontal="left" vertical="center" wrapText="1" indent="1"/>
    </xf>
    <xf numFmtId="0" fontId="2" fillId="0" borderId="12" xfId="0" applyFont="1" applyBorder="1" applyAlignment="1">
      <alignment horizontal="left" vertical="center" wrapText="1" indent="1"/>
    </xf>
    <xf numFmtId="0" fontId="66" fillId="0" borderId="0" xfId="2" applyFont="1" applyBorder="1" applyAlignment="1" applyProtection="1">
      <alignment wrapText="1"/>
    </xf>
    <xf numFmtId="0" fontId="47" fillId="0" borderId="0" xfId="2" applyFont="1" applyAlignment="1" applyProtection="1">
      <alignment vertical="top"/>
    </xf>
    <xf numFmtId="0" fontId="60" fillId="0" borderId="0" xfId="2" applyFont="1" applyProtection="1">
      <alignment vertical="center"/>
    </xf>
    <xf numFmtId="0" fontId="60" fillId="0" borderId="0" xfId="2" applyFont="1" applyBorder="1" applyProtection="1">
      <alignment vertical="center"/>
    </xf>
    <xf numFmtId="0" fontId="21" fillId="0" borderId="0" xfId="0" applyFont="1" applyBorder="1" applyAlignment="1" applyProtection="1">
      <alignment horizontal="left" vertical="center"/>
      <protection locked="0"/>
    </xf>
    <xf numFmtId="0" fontId="2" fillId="0" borderId="0" xfId="0" quotePrefix="1" applyFont="1" applyAlignment="1">
      <alignment horizontal="center" vertical="top"/>
    </xf>
    <xf numFmtId="0" fontId="2" fillId="0" borderId="0" xfId="0" applyFont="1" applyFill="1" applyProtection="1">
      <alignment vertical="center"/>
    </xf>
    <xf numFmtId="0" fontId="2" fillId="0" borderId="0" xfId="0" applyFont="1" applyAlignment="1" applyProtection="1">
      <alignment vertical="center"/>
    </xf>
    <xf numFmtId="0" fontId="21" fillId="0" borderId="0" xfId="0" applyFont="1" applyAlignment="1" applyProtection="1">
      <alignment horizontal="center" vertical="center" wrapText="1"/>
    </xf>
    <xf numFmtId="38" fontId="21" fillId="0" borderId="0" xfId="0" applyNumberFormat="1" applyFont="1" applyBorder="1" applyAlignment="1" applyProtection="1">
      <alignment horizontal="center" vertical="center" wrapText="1"/>
      <protection locked="0"/>
    </xf>
    <xf numFmtId="0" fontId="64" fillId="0" borderId="31" xfId="2" applyFont="1" applyBorder="1" applyAlignment="1" applyProtection="1">
      <alignment horizontal="center" vertical="top" wrapText="1"/>
    </xf>
    <xf numFmtId="0" fontId="60" fillId="0" borderId="0" xfId="2" applyFont="1" applyBorder="1" applyAlignment="1" applyProtection="1">
      <alignment horizontal="left" wrapText="1"/>
      <protection locked="0"/>
    </xf>
    <xf numFmtId="0" fontId="60" fillId="0" borderId="26" xfId="2" applyFont="1" applyBorder="1" applyAlignment="1" applyProtection="1">
      <alignment horizontal="center" wrapText="1"/>
      <protection locked="0"/>
    </xf>
    <xf numFmtId="0" fontId="60" fillId="0" borderId="25" xfId="2" applyFont="1" applyBorder="1" applyAlignment="1" applyProtection="1">
      <alignment horizontal="justify"/>
    </xf>
    <xf numFmtId="0" fontId="21" fillId="0" borderId="0" xfId="0" applyFont="1" applyAlignment="1" applyProtection="1">
      <alignment horizontal="justify" vertical="center"/>
    </xf>
    <xf numFmtId="0" fontId="48" fillId="0" borderId="0" xfId="0" applyFont="1" applyAlignment="1" applyProtection="1">
      <alignment horizontal="center" vertical="center"/>
    </xf>
    <xf numFmtId="0" fontId="2" fillId="0" borderId="0" xfId="0" applyFont="1" applyAlignment="1" applyProtection="1">
      <alignment vertical="center"/>
    </xf>
    <xf numFmtId="0" fontId="5" fillId="0" borderId="49" xfId="0" applyFont="1" applyBorder="1" applyAlignment="1" applyProtection="1">
      <alignment horizontal="center" vertical="center" wrapText="1"/>
    </xf>
    <xf numFmtId="0" fontId="5" fillId="0" borderId="0" xfId="0" applyFont="1" applyBorder="1" applyAlignment="1">
      <alignment vertical="center" wrapText="1"/>
    </xf>
    <xf numFmtId="0" fontId="5" fillId="0" borderId="33" xfId="0" applyFont="1" applyBorder="1" applyAlignment="1">
      <alignment horizontal="center" vertical="top" wrapText="1"/>
    </xf>
    <xf numFmtId="176" fontId="5" fillId="0" borderId="67" xfId="0" applyNumberFormat="1" applyFont="1" applyBorder="1" applyAlignment="1" applyProtection="1">
      <alignment horizontal="center" vertical="center" wrapText="1"/>
      <protection locked="0"/>
    </xf>
    <xf numFmtId="176" fontId="5" fillId="0" borderId="33" xfId="0" applyNumberFormat="1" applyFont="1" applyBorder="1" applyAlignment="1" applyProtection="1">
      <alignment horizontal="center" vertical="center" wrapText="1"/>
      <protection locked="0"/>
    </xf>
    <xf numFmtId="0" fontId="6" fillId="0" borderId="12" xfId="0" applyFont="1" applyBorder="1" applyAlignment="1">
      <alignment horizontal="left" vertical="center" wrapText="1" indent="1"/>
    </xf>
    <xf numFmtId="0" fontId="6" fillId="0" borderId="51" xfId="0" applyFont="1" applyBorder="1" applyAlignment="1">
      <alignment horizontal="left" vertical="center" wrapText="1" indent="1"/>
    </xf>
    <xf numFmtId="0" fontId="6" fillId="0" borderId="14" xfId="0" applyFont="1" applyBorder="1" applyAlignment="1">
      <alignment horizontal="left" vertical="center" wrapText="1" indent="1"/>
    </xf>
    <xf numFmtId="0" fontId="2" fillId="0" borderId="15" xfId="0" applyFont="1" applyBorder="1" applyAlignment="1">
      <alignment horizontal="center" vertical="center" wrapText="1"/>
    </xf>
    <xf numFmtId="0" fontId="2" fillId="0" borderId="0" xfId="0" applyFont="1" applyBorder="1" applyAlignment="1" applyProtection="1">
      <alignment vertical="center" wrapText="1"/>
    </xf>
    <xf numFmtId="0" fontId="47" fillId="0" borderId="0" xfId="2" applyFont="1" applyFill="1" applyBorder="1" applyAlignment="1" applyProtection="1"/>
    <xf numFmtId="0" fontId="47" fillId="0" borderId="0" xfId="2" applyFont="1" applyFill="1" applyAlignment="1" applyProtection="1"/>
    <xf numFmtId="0" fontId="60" fillId="0" borderId="31" xfId="2" applyFont="1" applyBorder="1" applyAlignment="1" applyProtection="1">
      <alignment horizontal="center" vertical="center" wrapText="1"/>
    </xf>
    <xf numFmtId="0" fontId="60" fillId="0" borderId="35" xfId="2" applyFont="1" applyBorder="1" applyAlignment="1" applyProtection="1">
      <alignment horizontal="center" vertical="center" wrapText="1"/>
    </xf>
    <xf numFmtId="0" fontId="60" fillId="0" borderId="36" xfId="2" applyFont="1" applyBorder="1" applyAlignment="1" applyProtection="1">
      <alignment horizontal="center" vertical="center" wrapText="1"/>
    </xf>
    <xf numFmtId="0" fontId="64" fillId="0" borderId="35" xfId="2" applyFont="1" applyBorder="1" applyAlignment="1" applyProtection="1">
      <alignment horizontal="center" vertical="top" wrapText="1"/>
    </xf>
    <xf numFmtId="0" fontId="64" fillId="0" borderId="36" xfId="2" applyFont="1" applyBorder="1" applyAlignment="1" applyProtection="1">
      <alignment horizontal="center" vertical="top" wrapText="1"/>
    </xf>
    <xf numFmtId="0" fontId="2" fillId="0" borderId="29" xfId="0" applyFont="1" applyFill="1" applyBorder="1" applyAlignment="1" applyProtection="1"/>
    <xf numFmtId="0" fontId="60" fillId="0" borderId="26" xfId="2" applyFont="1" applyFill="1" applyBorder="1" applyAlignment="1" applyProtection="1">
      <alignment horizontal="left" wrapText="1"/>
    </xf>
    <xf numFmtId="0" fontId="60" fillId="0" borderId="26" xfId="2" applyFont="1" applyFill="1" applyBorder="1" applyAlignment="1" applyProtection="1">
      <alignment horizontal="center" wrapText="1"/>
    </xf>
    <xf numFmtId="0" fontId="47" fillId="0" borderId="26" xfId="2" applyFont="1" applyFill="1" applyBorder="1" applyAlignment="1" applyProtection="1">
      <alignment horizontal="center" wrapText="1"/>
    </xf>
    <xf numFmtId="0" fontId="60" fillId="0" borderId="28" xfId="2" applyFont="1" applyFill="1" applyBorder="1" applyAlignment="1" applyProtection="1"/>
    <xf numFmtId="0" fontId="76" fillId="0" borderId="0" xfId="0" applyFont="1" applyAlignment="1">
      <alignment horizontal="justify"/>
    </xf>
    <xf numFmtId="0" fontId="5" fillId="0" borderId="19" xfId="0" applyFont="1" applyBorder="1" applyAlignment="1" applyProtection="1">
      <alignment horizontal="center" vertical="top" wrapText="1"/>
    </xf>
    <xf numFmtId="0" fontId="47" fillId="0" borderId="0" xfId="2" applyFont="1" applyBorder="1" applyProtection="1">
      <alignment vertical="center"/>
    </xf>
    <xf numFmtId="177" fontId="2" fillId="0" borderId="0" xfId="0" applyNumberFormat="1" applyFont="1" applyBorder="1" applyAlignment="1" applyProtection="1">
      <alignment horizontal="center" vertical="center" wrapText="1"/>
      <protection locked="0"/>
    </xf>
    <xf numFmtId="0" fontId="48" fillId="0" borderId="0" xfId="0" applyFont="1" applyAlignment="1" applyProtection="1">
      <alignment horizontal="center" vertical="center"/>
    </xf>
    <xf numFmtId="0" fontId="0" fillId="0" borderId="0" xfId="0" applyAlignment="1">
      <alignment horizontal="center" vertical="center"/>
    </xf>
    <xf numFmtId="0" fontId="5" fillId="0" borderId="11" xfId="0" applyFont="1" applyBorder="1" applyAlignment="1" applyProtection="1">
      <alignment horizontal="center" vertical="center" wrapText="1"/>
    </xf>
    <xf numFmtId="0" fontId="5" fillId="0" borderId="32" xfId="0" applyFont="1" applyBorder="1" applyAlignment="1" applyProtection="1">
      <alignment horizontal="center" vertical="center" wrapText="1"/>
    </xf>
    <xf numFmtId="0" fontId="21" fillId="0" borderId="0" xfId="0" applyFont="1" applyAlignment="1" applyProtection="1">
      <alignment horizontal="justify" vertical="center"/>
    </xf>
    <xf numFmtId="40" fontId="27" fillId="0" borderId="11" xfId="1" applyNumberFormat="1" applyFont="1" applyBorder="1" applyAlignment="1" applyProtection="1">
      <alignment horizontal="center" vertical="center" wrapText="1"/>
      <protection locked="0"/>
    </xf>
    <xf numFmtId="0" fontId="5" fillId="0" borderId="37" xfId="0" applyFont="1" applyBorder="1" applyAlignment="1" applyProtection="1">
      <alignment horizontal="center" vertical="top" wrapText="1"/>
    </xf>
    <xf numFmtId="0" fontId="5" fillId="0" borderId="38" xfId="0" applyFont="1" applyBorder="1" applyAlignment="1" applyProtection="1">
      <alignment horizontal="center" vertical="top" wrapText="1"/>
    </xf>
    <xf numFmtId="0" fontId="5" fillId="0" borderId="36" xfId="0" applyFont="1" applyBorder="1" applyAlignment="1" applyProtection="1">
      <alignment horizontal="center" vertical="center" wrapText="1"/>
    </xf>
    <xf numFmtId="0" fontId="5" fillId="0" borderId="35" xfId="0" applyFont="1" applyBorder="1" applyAlignment="1" applyProtection="1">
      <alignment horizontal="center" vertical="center" wrapText="1"/>
    </xf>
    <xf numFmtId="40" fontId="27" fillId="0" borderId="35" xfId="1" applyNumberFormat="1" applyFont="1" applyBorder="1" applyAlignment="1" applyProtection="1">
      <alignment horizontal="center" vertical="center" wrapText="1"/>
      <protection locked="0"/>
    </xf>
    <xf numFmtId="0" fontId="5" fillId="0" borderId="37" xfId="0" applyFont="1" applyBorder="1" applyAlignment="1" applyProtection="1">
      <alignment horizontal="center" vertical="center" wrapText="1"/>
    </xf>
    <xf numFmtId="0" fontId="5" fillId="0" borderId="22" xfId="0" applyFont="1" applyBorder="1" applyAlignment="1" applyProtection="1">
      <alignment horizontal="center" vertical="top" wrapText="1"/>
    </xf>
    <xf numFmtId="176" fontId="5" fillId="0" borderId="11" xfId="0" applyNumberFormat="1" applyFont="1" applyBorder="1" applyAlignment="1" applyProtection="1">
      <alignment horizontal="center" vertical="center" wrapText="1"/>
      <protection locked="0"/>
    </xf>
    <xf numFmtId="176" fontId="5" fillId="0" borderId="35" xfId="0" applyNumberFormat="1" applyFont="1" applyBorder="1" applyAlignment="1" applyProtection="1">
      <alignment horizontal="center" vertical="center" wrapText="1"/>
      <protection locked="0"/>
    </xf>
    <xf numFmtId="0" fontId="21" fillId="0" borderId="72" xfId="0" applyFont="1" applyBorder="1" applyAlignment="1" applyProtection="1">
      <alignment horizontal="left" vertical="center" wrapText="1"/>
    </xf>
    <xf numFmtId="176" fontId="2" fillId="0" borderId="11" xfId="0" applyNumberFormat="1" applyFont="1" applyBorder="1" applyAlignment="1" applyProtection="1">
      <alignment horizontal="center" vertical="center" wrapText="1"/>
      <protection locked="0"/>
    </xf>
    <xf numFmtId="176" fontId="2" fillId="0" borderId="13" xfId="0" applyNumberFormat="1" applyFont="1" applyBorder="1" applyAlignment="1" applyProtection="1">
      <alignment horizontal="center" vertical="center" wrapText="1"/>
      <protection locked="0"/>
    </xf>
    <xf numFmtId="176" fontId="2" fillId="0" borderId="15" xfId="0" applyNumberFormat="1" applyFont="1" applyBorder="1" applyAlignment="1" applyProtection="1">
      <alignment horizontal="center" vertical="center" wrapText="1"/>
      <protection locked="0"/>
    </xf>
    <xf numFmtId="0" fontId="19" fillId="0" borderId="0" xfId="0" applyFont="1" applyBorder="1" applyAlignment="1" applyProtection="1">
      <alignment horizontal="center" vertical="center" wrapText="1"/>
    </xf>
    <xf numFmtId="0" fontId="5" fillId="0" borderId="23" xfId="0" applyFont="1" applyBorder="1" applyAlignment="1">
      <alignment horizontal="left" vertical="center" wrapText="1"/>
    </xf>
    <xf numFmtId="0" fontId="5" fillId="0" borderId="26" xfId="0" applyFont="1" applyBorder="1" applyAlignment="1" applyProtection="1">
      <alignment vertical="center" wrapText="1"/>
      <protection locked="0"/>
    </xf>
    <xf numFmtId="0" fontId="21" fillId="0" borderId="30" xfId="0" applyFont="1" applyBorder="1" applyAlignment="1" applyProtection="1">
      <alignment horizontal="left" vertical="center" wrapText="1"/>
      <protection locked="0"/>
    </xf>
    <xf numFmtId="0" fontId="24" fillId="0" borderId="23" xfId="0" applyFont="1" applyBorder="1" applyAlignment="1">
      <alignment horizontal="center" vertical="top" wrapText="1"/>
    </xf>
    <xf numFmtId="176" fontId="21" fillId="0" borderId="0" xfId="0" applyNumberFormat="1" applyFont="1" applyBorder="1" applyAlignment="1" applyProtection="1">
      <alignment horizontal="center" vertical="center" wrapText="1"/>
      <protection locked="0"/>
    </xf>
    <xf numFmtId="176" fontId="21" fillId="0" borderId="46" xfId="0" applyNumberFormat="1" applyFont="1" applyBorder="1" applyAlignment="1" applyProtection="1">
      <alignment horizontal="center" vertical="center" wrapText="1"/>
      <protection locked="0"/>
    </xf>
    <xf numFmtId="0" fontId="48" fillId="0" borderId="0" xfId="0" applyFont="1" applyBorder="1" applyAlignment="1">
      <alignment horizontal="center" vertical="center" wrapText="1"/>
    </xf>
    <xf numFmtId="0" fontId="21" fillId="0" borderId="0" xfId="0" applyFont="1" applyBorder="1" applyAlignment="1">
      <alignment horizontal="center" vertical="center" wrapText="1"/>
    </xf>
    <xf numFmtId="0" fontId="5" fillId="0" borderId="0" xfId="0" applyFont="1" applyBorder="1" applyAlignment="1">
      <alignment horizontal="center" vertical="top" wrapText="1"/>
    </xf>
    <xf numFmtId="176" fontId="21" fillId="0" borderId="0" xfId="0" applyNumberFormat="1" applyFont="1" applyBorder="1" applyAlignment="1" applyProtection="1">
      <alignment vertical="center" wrapText="1"/>
      <protection locked="0"/>
    </xf>
    <xf numFmtId="0" fontId="2" fillId="0" borderId="7" xfId="0" applyFont="1" applyBorder="1" applyAlignment="1">
      <alignment vertical="center"/>
    </xf>
    <xf numFmtId="0" fontId="2" fillId="0" borderId="8" xfId="0" applyFont="1" applyBorder="1" applyAlignment="1">
      <alignment vertical="center"/>
    </xf>
    <xf numFmtId="0" fontId="21" fillId="0" borderId="11" xfId="0" applyFont="1" applyBorder="1" applyAlignment="1" applyProtection="1">
      <alignment horizontal="left" vertical="center" wrapText="1"/>
      <protection locked="0"/>
    </xf>
    <xf numFmtId="176" fontId="21" fillId="0" borderId="32" xfId="0" applyNumberFormat="1" applyFont="1" applyBorder="1" applyAlignment="1" applyProtection="1">
      <alignment horizontal="center" vertical="center" wrapText="1"/>
      <protection locked="0"/>
    </xf>
    <xf numFmtId="0" fontId="18" fillId="0" borderId="38" xfId="0" applyFont="1" applyBorder="1" applyAlignment="1" applyProtection="1">
      <alignment horizontal="center" vertical="top" wrapText="1"/>
    </xf>
    <xf numFmtId="0" fontId="2" fillId="0" borderId="0" xfId="0" applyFont="1" applyAlignment="1">
      <alignment vertical="center"/>
    </xf>
    <xf numFmtId="0" fontId="48" fillId="0" borderId="0" xfId="0" applyFont="1" applyAlignment="1" applyProtection="1">
      <alignment horizontal="center" vertical="center"/>
    </xf>
    <xf numFmtId="0" fontId="0" fillId="0" borderId="0" xfId="0" applyAlignment="1">
      <alignment horizontal="center" vertical="center"/>
    </xf>
    <xf numFmtId="0" fontId="21" fillId="0" borderId="0" xfId="0" applyFont="1" applyAlignment="1" applyProtection="1">
      <alignment horizontal="justify" vertical="center"/>
    </xf>
    <xf numFmtId="0" fontId="0" fillId="0" borderId="0" xfId="0" applyBorder="1" applyAlignment="1">
      <alignment vertical="center"/>
    </xf>
    <xf numFmtId="0" fontId="27" fillId="0" borderId="0" xfId="0" applyFont="1" applyAlignment="1">
      <alignment horizontal="center" vertical="center"/>
    </xf>
    <xf numFmtId="0" fontId="21" fillId="0" borderId="0" xfId="0" applyFont="1" applyAlignment="1">
      <alignment horizontal="left" vertical="justify" wrapText="1"/>
    </xf>
    <xf numFmtId="0" fontId="21" fillId="0" borderId="0" xfId="0" applyFont="1" applyAlignment="1">
      <alignment horizontal="left" vertical="center" indent="1"/>
    </xf>
    <xf numFmtId="0" fontId="2" fillId="0" borderId="0" xfId="0" applyFont="1" applyAlignment="1">
      <alignment horizontal="left" vertical="center" indent="1"/>
    </xf>
    <xf numFmtId="0" fontId="21" fillId="0" borderId="0" xfId="0" applyFont="1" applyAlignment="1">
      <alignment vertical="top"/>
    </xf>
    <xf numFmtId="0" fontId="21" fillId="0" borderId="0" xfId="0" applyFont="1" applyAlignment="1" applyProtection="1">
      <alignment horizontal="left" vertical="top" wrapText="1"/>
    </xf>
    <xf numFmtId="0" fontId="48" fillId="0" borderId="0" xfId="0" applyFont="1" applyBorder="1" applyAlignment="1" applyProtection="1">
      <alignment horizontal="right" vertical="center" wrapText="1"/>
    </xf>
    <xf numFmtId="0" fontId="3" fillId="0" borderId="6" xfId="0" applyFont="1" applyBorder="1" applyAlignment="1" applyProtection="1">
      <alignment horizontal="right" vertical="center" wrapText="1"/>
    </xf>
    <xf numFmtId="40" fontId="27" fillId="0" borderId="32" xfId="1" applyNumberFormat="1" applyFont="1" applyBorder="1" applyAlignment="1" applyProtection="1">
      <alignment horizontal="center" vertical="center" wrapText="1"/>
      <protection locked="0"/>
    </xf>
    <xf numFmtId="0" fontId="5" fillId="0" borderId="35" xfId="0" applyFont="1" applyBorder="1" applyAlignment="1" applyProtection="1">
      <alignment horizontal="center" vertical="center" wrapText="1"/>
      <protection locked="0"/>
    </xf>
    <xf numFmtId="0" fontId="5" fillId="0" borderId="0" xfId="0" applyFont="1" applyBorder="1" applyAlignment="1" applyProtection="1">
      <alignment horizontal="left" vertical="center" wrapText="1"/>
    </xf>
    <xf numFmtId="0" fontId="18" fillId="0" borderId="29" xfId="0" applyFont="1" applyBorder="1" applyAlignment="1" applyProtection="1">
      <alignment horizontal="center" vertical="top" wrapText="1"/>
    </xf>
    <xf numFmtId="176" fontId="5" fillId="0" borderId="32" xfId="0" applyNumberFormat="1" applyFont="1" applyBorder="1" applyAlignment="1" applyProtection="1">
      <alignment horizontal="center" vertical="center" wrapText="1"/>
      <protection locked="0"/>
    </xf>
    <xf numFmtId="176" fontId="5" fillId="0" borderId="22" xfId="0" applyNumberFormat="1" applyFont="1" applyBorder="1" applyAlignment="1" applyProtection="1">
      <alignment horizontal="center" vertical="center" wrapText="1"/>
      <protection locked="0"/>
    </xf>
    <xf numFmtId="0" fontId="81" fillId="0" borderId="0" xfId="0" applyFont="1" applyAlignment="1">
      <alignment horizontal="center" vertical="center"/>
    </xf>
    <xf numFmtId="0" fontId="21" fillId="0" borderId="12" xfId="0" applyFont="1" applyFill="1" applyBorder="1" applyAlignment="1" applyProtection="1">
      <alignment horizontal="left" vertical="center"/>
    </xf>
    <xf numFmtId="0" fontId="21" fillId="0" borderId="48" xfId="0" applyFont="1" applyBorder="1" applyAlignment="1" applyProtection="1">
      <alignment horizontal="left" vertical="center" wrapText="1"/>
    </xf>
    <xf numFmtId="0" fontId="21" fillId="0" borderId="18" xfId="0" applyFont="1" applyBorder="1" applyAlignment="1" applyProtection="1">
      <alignment horizontal="left" vertical="center" wrapText="1" indent="1"/>
    </xf>
    <xf numFmtId="0" fontId="21" fillId="0" borderId="16" xfId="0" applyFont="1" applyBorder="1" applyAlignment="1" applyProtection="1">
      <alignment horizontal="left" vertical="center" wrapText="1" indent="1"/>
    </xf>
    <xf numFmtId="176" fontId="21" fillId="0" borderId="31" xfId="0" applyNumberFormat="1" applyFont="1" applyBorder="1" applyAlignment="1" applyProtection="1">
      <alignment horizontal="center" vertical="center" wrapText="1"/>
      <protection locked="0"/>
    </xf>
    <xf numFmtId="0" fontId="21" fillId="0" borderId="18" xfId="0" applyFont="1" applyBorder="1" applyAlignment="1" applyProtection="1">
      <alignment horizontal="left" vertical="center" wrapText="1"/>
    </xf>
    <xf numFmtId="0" fontId="4" fillId="0" borderId="34" xfId="0" applyFont="1" applyBorder="1" applyAlignment="1" applyProtection="1">
      <alignment horizontal="center" vertical="center" wrapText="1"/>
    </xf>
    <xf numFmtId="0" fontId="4" fillId="0" borderId="19" xfId="0" applyFont="1" applyBorder="1" applyAlignment="1" applyProtection="1">
      <alignment horizontal="center" vertical="center" wrapText="1"/>
    </xf>
    <xf numFmtId="0" fontId="3" fillId="0" borderId="18" xfId="0" applyFont="1" applyBorder="1" applyAlignment="1" applyProtection="1">
      <alignment horizontal="right" vertical="center" wrapText="1"/>
    </xf>
    <xf numFmtId="0" fontId="2" fillId="0" borderId="18" xfId="0" applyFont="1" applyBorder="1" applyAlignment="1" applyProtection="1">
      <alignment vertical="top" wrapText="1"/>
    </xf>
    <xf numFmtId="176" fontId="21" fillId="0" borderId="32" xfId="0" applyNumberFormat="1" applyFont="1" applyFill="1" applyBorder="1" applyAlignment="1" applyProtection="1">
      <alignment horizontal="center" vertical="center" wrapText="1"/>
      <protection locked="0"/>
    </xf>
    <xf numFmtId="0" fontId="48" fillId="0" borderId="37" xfId="0" applyFont="1" applyBorder="1" applyAlignment="1">
      <alignment horizontal="center" vertical="center" wrapText="1"/>
    </xf>
    <xf numFmtId="0" fontId="2" fillId="0" borderId="4" xfId="0" applyFont="1" applyBorder="1" applyAlignment="1" applyProtection="1">
      <alignment vertical="top" wrapText="1"/>
    </xf>
    <xf numFmtId="176" fontId="21" fillId="5" borderId="13" xfId="0" applyNumberFormat="1" applyFont="1" applyFill="1" applyBorder="1" applyAlignment="1" applyProtection="1">
      <alignment horizontal="center" vertical="center" wrapText="1"/>
    </xf>
    <xf numFmtId="176" fontId="21" fillId="0" borderId="40" xfId="0" applyNumberFormat="1" applyFont="1" applyBorder="1" applyAlignment="1" applyProtection="1">
      <alignment horizontal="center" vertical="center" wrapText="1"/>
      <protection locked="0"/>
    </xf>
    <xf numFmtId="0" fontId="12" fillId="0" borderId="37" xfId="0" applyFont="1" applyBorder="1" applyAlignment="1" applyProtection="1">
      <alignment horizontal="center" vertical="center" wrapText="1"/>
    </xf>
    <xf numFmtId="0" fontId="74" fillId="0" borderId="0" xfId="0" applyFont="1" applyAlignment="1">
      <alignment vertical="center"/>
    </xf>
    <xf numFmtId="0" fontId="81" fillId="0" borderId="0" xfId="0" applyFont="1" applyAlignment="1">
      <alignment horizontal="center" vertical="center"/>
    </xf>
    <xf numFmtId="0" fontId="21" fillId="0" borderId="0" xfId="0" applyFont="1" applyBorder="1">
      <alignment vertical="center"/>
    </xf>
    <xf numFmtId="0" fontId="29" fillId="0" borderId="4" xfId="0" applyFont="1" applyBorder="1" applyAlignment="1" applyProtection="1">
      <alignment horizontal="left" vertical="center" wrapText="1"/>
    </xf>
    <xf numFmtId="0" fontId="21" fillId="0" borderId="48" xfId="0" applyFont="1" applyBorder="1" applyAlignment="1" applyProtection="1">
      <alignment horizontal="left" vertical="center"/>
    </xf>
    <xf numFmtId="176" fontId="21" fillId="0" borderId="37" xfId="0" applyNumberFormat="1" applyFont="1" applyBorder="1" applyAlignment="1" applyProtection="1">
      <alignment horizontal="center" vertical="center" wrapText="1"/>
      <protection locked="0"/>
    </xf>
    <xf numFmtId="176" fontId="21" fillId="0" borderId="22" xfId="0" applyNumberFormat="1" applyFont="1" applyBorder="1" applyAlignment="1" applyProtection="1">
      <alignment horizontal="center" vertical="center" wrapText="1"/>
      <protection locked="0"/>
    </xf>
    <xf numFmtId="176" fontId="21" fillId="0" borderId="49" xfId="0" applyNumberFormat="1" applyFont="1" applyBorder="1" applyAlignment="1" applyProtection="1">
      <alignment horizontal="center" vertical="center" wrapText="1"/>
      <protection locked="0"/>
    </xf>
    <xf numFmtId="0" fontId="48" fillId="0" borderId="49" xfId="0" applyFont="1" applyBorder="1" applyAlignment="1">
      <alignment horizontal="center" vertical="center" wrapText="1"/>
    </xf>
    <xf numFmtId="0" fontId="21" fillId="0" borderId="12" xfId="0" applyFont="1" applyBorder="1" applyAlignment="1" applyProtection="1">
      <alignment horizontal="left" vertical="center"/>
    </xf>
    <xf numFmtId="0" fontId="3" fillId="0" borderId="76" xfId="0" applyFont="1" applyBorder="1" applyAlignment="1" applyProtection="1">
      <alignment horizontal="right" vertical="center" wrapText="1"/>
    </xf>
    <xf numFmtId="0" fontId="3" fillId="0" borderId="4" xfId="0" applyFont="1" applyBorder="1" applyAlignment="1" applyProtection="1">
      <alignment horizontal="right" vertical="center" wrapText="1"/>
    </xf>
    <xf numFmtId="0" fontId="0" fillId="0" borderId="0" xfId="0" applyBorder="1" applyAlignment="1">
      <alignment horizontal="right" vertical="center" wrapText="1"/>
    </xf>
    <xf numFmtId="0" fontId="3" fillId="0" borderId="18" xfId="0" applyFont="1" applyBorder="1" applyAlignment="1" applyProtection="1">
      <alignment horizontal="center" vertical="center" wrapText="1"/>
    </xf>
    <xf numFmtId="0" fontId="3" fillId="0" borderId="19" xfId="0" applyFont="1" applyBorder="1" applyAlignment="1" applyProtection="1">
      <alignment horizontal="center" vertical="center" wrapText="1"/>
    </xf>
    <xf numFmtId="176" fontId="2" fillId="0" borderId="48" xfId="0" applyNumberFormat="1" applyFont="1" applyBorder="1" applyAlignment="1" applyProtection="1">
      <alignment horizontal="center" vertical="center" wrapText="1"/>
      <protection locked="0"/>
    </xf>
    <xf numFmtId="176" fontId="2" fillId="0" borderId="49" xfId="0" applyNumberFormat="1" applyFont="1" applyBorder="1" applyAlignment="1" applyProtection="1">
      <alignment horizontal="center" vertical="center" wrapText="1"/>
      <protection locked="0"/>
    </xf>
    <xf numFmtId="0" fontId="2" fillId="0" borderId="25" xfId="0" applyFont="1" applyBorder="1" applyAlignment="1">
      <alignment horizontal="center" vertical="center" wrapText="1"/>
    </xf>
    <xf numFmtId="0" fontId="3" fillId="0" borderId="60" xfId="0" applyFont="1" applyBorder="1" applyAlignment="1" applyProtection="1">
      <alignment horizontal="center" vertical="center" wrapText="1"/>
    </xf>
    <xf numFmtId="0" fontId="3" fillId="0" borderId="79" xfId="0" applyFont="1" applyBorder="1" applyAlignment="1" applyProtection="1">
      <alignment horizontal="center" vertical="center" wrapText="1"/>
    </xf>
    <xf numFmtId="176" fontId="2" fillId="0" borderId="5" xfId="0" applyNumberFormat="1" applyFont="1" applyBorder="1" applyAlignment="1" applyProtection="1">
      <alignment horizontal="center" vertical="center" wrapText="1"/>
      <protection locked="0"/>
    </xf>
    <xf numFmtId="0" fontId="9" fillId="0" borderId="0" xfId="0" applyFont="1" applyAlignment="1">
      <alignment vertical="top" wrapText="1"/>
    </xf>
    <xf numFmtId="0" fontId="54" fillId="0" borderId="0" xfId="0" applyFont="1" applyBorder="1" applyAlignment="1" applyProtection="1">
      <alignment vertical="center"/>
    </xf>
    <xf numFmtId="0" fontId="54" fillId="0" borderId="0" xfId="0" applyFont="1" applyProtection="1">
      <alignment vertical="center"/>
    </xf>
    <xf numFmtId="0" fontId="54" fillId="0" borderId="0" xfId="0" applyFont="1" applyBorder="1" applyAlignment="1" applyProtection="1">
      <alignment vertical="center"/>
      <protection locked="0"/>
    </xf>
    <xf numFmtId="0" fontId="48" fillId="0" borderId="0" xfId="0" applyFont="1" applyFill="1" applyAlignment="1" applyProtection="1">
      <alignment horizontal="justify" vertical="center"/>
    </xf>
    <xf numFmtId="0" fontId="21" fillId="0" borderId="0" xfId="0" applyFont="1" applyFill="1" applyProtection="1">
      <alignment vertical="center"/>
    </xf>
    <xf numFmtId="0" fontId="21" fillId="0" borderId="0" xfId="0" applyFont="1" applyFill="1" applyBorder="1" applyProtection="1">
      <alignment vertical="center"/>
    </xf>
    <xf numFmtId="0" fontId="21" fillId="0" borderId="0" xfId="0" applyFont="1" applyFill="1" applyBorder="1" applyAlignment="1" applyProtection="1">
      <alignment vertical="center"/>
      <protection locked="0"/>
    </xf>
    <xf numFmtId="0" fontId="21" fillId="0" borderId="5" xfId="0" applyFont="1" applyFill="1" applyBorder="1" applyAlignment="1" applyProtection="1">
      <alignment vertical="center"/>
    </xf>
    <xf numFmtId="0" fontId="21" fillId="0" borderId="0" xfId="0" applyFont="1" applyFill="1" applyBorder="1" applyAlignment="1" applyProtection="1">
      <alignment horizontal="left"/>
      <protection locked="0"/>
    </xf>
    <xf numFmtId="0" fontId="21" fillId="0" borderId="5" xfId="0" applyFont="1" applyFill="1" applyBorder="1" applyAlignment="1" applyProtection="1">
      <alignment horizontal="left"/>
      <protection locked="0"/>
    </xf>
    <xf numFmtId="0" fontId="2" fillId="0" borderId="0" xfId="0" applyFont="1" applyFill="1" applyBorder="1" applyProtection="1">
      <alignment vertical="center"/>
    </xf>
    <xf numFmtId="0" fontId="48" fillId="0" borderId="0" xfId="0" applyFont="1" applyFill="1" applyBorder="1" applyAlignment="1" applyProtection="1">
      <alignment horizontal="justify" vertical="center"/>
    </xf>
    <xf numFmtId="0" fontId="3" fillId="0" borderId="0" xfId="0" applyFont="1" applyBorder="1" applyAlignment="1" applyProtection="1">
      <alignment horizontal="right" wrapText="1"/>
      <protection locked="0"/>
    </xf>
    <xf numFmtId="0" fontId="2" fillId="0" borderId="0" xfId="0" applyFont="1" applyFill="1" applyBorder="1" applyAlignment="1" applyProtection="1">
      <alignment horizontal="center" vertical="center"/>
    </xf>
    <xf numFmtId="0" fontId="2" fillId="0" borderId="0" xfId="0" applyFont="1" applyFill="1" applyBorder="1" applyAlignment="1" applyProtection="1">
      <alignment vertical="center" wrapText="1"/>
    </xf>
    <xf numFmtId="0" fontId="3" fillId="0" borderId="0" xfId="0" applyFont="1" applyBorder="1" applyAlignment="1" applyProtection="1">
      <alignment horizontal="right" vertical="center" wrapText="1"/>
      <protection locked="0"/>
    </xf>
    <xf numFmtId="0" fontId="66" fillId="0" borderId="0" xfId="2" applyFont="1" applyBorder="1" applyProtection="1">
      <alignment vertical="center"/>
    </xf>
    <xf numFmtId="0" fontId="2" fillId="0" borderId="0" xfId="0" applyFont="1" applyBorder="1" applyAlignment="1">
      <alignment horizontal="justify" vertical="center"/>
    </xf>
    <xf numFmtId="0" fontId="2" fillId="0" borderId="0" xfId="0" applyFont="1" applyBorder="1" applyAlignment="1">
      <alignment horizontal="center" vertical="center"/>
    </xf>
    <xf numFmtId="0" fontId="3" fillId="0" borderId="0" xfId="0" applyFont="1" applyAlignment="1" applyProtection="1">
      <alignment horizontal="center" vertical="center"/>
    </xf>
    <xf numFmtId="0" fontId="2" fillId="0" borderId="0" xfId="0" applyFont="1" applyAlignment="1" applyProtection="1">
      <alignment horizontal="center" vertical="center"/>
      <protection locked="0"/>
    </xf>
    <xf numFmtId="0" fontId="2" fillId="0" borderId="0" xfId="0" applyFont="1" applyFill="1" applyBorder="1" applyAlignment="1" applyProtection="1">
      <alignment vertical="center"/>
    </xf>
    <xf numFmtId="0" fontId="2" fillId="0" borderId="0" xfId="0" applyFont="1" applyFill="1" applyBorder="1" applyAlignment="1" applyProtection="1">
      <alignment horizontal="left"/>
      <protection locked="0"/>
    </xf>
    <xf numFmtId="0" fontId="2" fillId="0" borderId="4" xfId="0" applyFont="1" applyFill="1" applyBorder="1" applyAlignment="1" applyProtection="1">
      <alignment horizontal="right" vertical="center"/>
    </xf>
    <xf numFmtId="0" fontId="2" fillId="0" borderId="4" xfId="0" applyFont="1" applyFill="1" applyBorder="1" applyAlignment="1" applyProtection="1">
      <alignment horizontal="right"/>
      <protection locked="0"/>
    </xf>
    <xf numFmtId="0" fontId="2" fillId="0" borderId="4" xfId="0" quotePrefix="1" applyFont="1" applyBorder="1" applyAlignment="1">
      <alignment horizontal="right" vertical="top"/>
    </xf>
    <xf numFmtId="0" fontId="2" fillId="0" borderId="4" xfId="0" applyFont="1" applyFill="1" applyBorder="1" applyProtection="1">
      <alignment vertical="center"/>
    </xf>
    <xf numFmtId="0" fontId="2" fillId="0" borderId="5" xfId="0" applyFont="1" applyBorder="1" applyAlignment="1">
      <alignment horizontal="justify" vertical="center"/>
    </xf>
    <xf numFmtId="0" fontId="2" fillId="0" borderId="5" xfId="0" applyFont="1" applyBorder="1">
      <alignment vertical="center"/>
    </xf>
    <xf numFmtId="0" fontId="3" fillId="0" borderId="4" xfId="0" applyFont="1" applyBorder="1" applyAlignment="1" applyProtection="1">
      <alignment horizontal="right" wrapText="1"/>
      <protection locked="0"/>
    </xf>
    <xf numFmtId="0" fontId="2" fillId="0" borderId="0" xfId="0" applyFont="1" applyBorder="1" applyAlignment="1">
      <alignment horizontal="center" vertical="top"/>
    </xf>
    <xf numFmtId="0" fontId="2" fillId="0" borderId="5" xfId="0" applyFont="1" applyBorder="1" applyAlignment="1">
      <alignment horizontal="center" vertical="center" wrapText="1"/>
    </xf>
    <xf numFmtId="0" fontId="2" fillId="0" borderId="4" xfId="0" applyFont="1" applyBorder="1" applyProtection="1">
      <alignment vertical="center"/>
    </xf>
    <xf numFmtId="0" fontId="2" fillId="0" borderId="5" xfId="0" applyFont="1" applyBorder="1" applyAlignment="1">
      <alignment vertical="center"/>
    </xf>
    <xf numFmtId="0" fontId="2" fillId="0" borderId="4" xfId="0" quotePrefix="1" applyFont="1" applyBorder="1" applyAlignment="1" applyProtection="1">
      <alignment horizontal="right" vertical="center"/>
    </xf>
    <xf numFmtId="0" fontId="2" fillId="0" borderId="6" xfId="0" applyFont="1" applyBorder="1" applyProtection="1">
      <alignment vertical="center"/>
    </xf>
    <xf numFmtId="0" fontId="2" fillId="0" borderId="1" xfId="0" quotePrefix="1" applyFont="1" applyBorder="1" applyAlignment="1">
      <alignment horizontal="right" vertical="top"/>
    </xf>
    <xf numFmtId="0" fontId="2" fillId="0" borderId="2" xfId="0" applyFont="1" applyBorder="1" applyAlignment="1">
      <alignment horizontal="center" vertical="top"/>
    </xf>
    <xf numFmtId="0" fontId="2" fillId="0" borderId="0" xfId="0" applyFont="1" applyBorder="1" applyAlignment="1">
      <alignment horizontal="left" vertical="center"/>
    </xf>
    <xf numFmtId="0" fontId="66" fillId="0" borderId="74" xfId="2" applyFont="1" applyBorder="1" applyProtection="1">
      <alignment vertical="center"/>
    </xf>
    <xf numFmtId="0" fontId="2" fillId="0" borderId="7" xfId="0" applyFont="1" applyBorder="1" applyAlignment="1">
      <alignment horizontal="center" vertical="center"/>
    </xf>
    <xf numFmtId="0" fontId="2" fillId="0" borderId="7" xfId="0" applyFont="1" applyBorder="1" applyAlignment="1">
      <alignment horizontal="justify" vertical="center"/>
    </xf>
    <xf numFmtId="0" fontId="2" fillId="0" borderId="0" xfId="0" applyFont="1" applyBorder="1" applyAlignment="1">
      <alignment horizontal="left" vertical="top" wrapText="1"/>
    </xf>
    <xf numFmtId="0" fontId="48" fillId="0" borderId="0" xfId="0" applyFont="1" applyAlignment="1" applyProtection="1">
      <alignment horizontal="justify" vertical="center" wrapText="1"/>
    </xf>
    <xf numFmtId="0" fontId="27" fillId="0" borderId="0" xfId="0" applyFont="1" applyAlignment="1">
      <alignment vertical="center"/>
    </xf>
    <xf numFmtId="0" fontId="2" fillId="0" borderId="0" xfId="0" applyFont="1" applyBorder="1" applyAlignment="1">
      <alignment horizontal="left"/>
    </xf>
    <xf numFmtId="0" fontId="9" fillId="0" borderId="0" xfId="0" applyFont="1" applyBorder="1" applyAlignment="1">
      <alignment horizontal="left"/>
    </xf>
    <xf numFmtId="0" fontId="2" fillId="0" borderId="5" xfId="0" applyFont="1" applyBorder="1" applyAlignment="1">
      <alignment horizontal="left" vertical="center"/>
    </xf>
    <xf numFmtId="0" fontId="2" fillId="0" borderId="5" xfId="0" applyFont="1" applyBorder="1" applyProtection="1">
      <alignment vertical="center"/>
    </xf>
    <xf numFmtId="0" fontId="85" fillId="0" borderId="0" xfId="0" applyFont="1" applyBorder="1">
      <alignment vertical="center"/>
    </xf>
    <xf numFmtId="0" fontId="85" fillId="0" borderId="5" xfId="0" applyFont="1" applyBorder="1">
      <alignment vertical="center"/>
    </xf>
    <xf numFmtId="0" fontId="48" fillId="0" borderId="0" xfId="0" applyFont="1" applyAlignment="1">
      <alignment horizontal="center" vertical="center"/>
    </xf>
    <xf numFmtId="0" fontId="3" fillId="0" borderId="0" xfId="0" applyFont="1" applyAlignment="1" applyProtection="1">
      <alignment horizontal="center" vertical="center"/>
    </xf>
    <xf numFmtId="0" fontId="68" fillId="0" borderId="30" xfId="2" applyFont="1" applyBorder="1" applyProtection="1">
      <alignment vertical="center"/>
    </xf>
    <xf numFmtId="0" fontId="90" fillId="0" borderId="0" xfId="0" applyFont="1" applyBorder="1" applyAlignment="1">
      <alignment horizontal="center" vertical="center" wrapText="1"/>
    </xf>
    <xf numFmtId="0" fontId="21" fillId="0" borderId="0" xfId="0" applyFont="1" applyBorder="1" applyAlignment="1">
      <alignment horizontal="justify" vertical="center" wrapText="1"/>
    </xf>
    <xf numFmtId="0" fontId="21" fillId="0" borderId="0" xfId="0" applyFont="1" applyBorder="1" applyAlignment="1" applyProtection="1">
      <alignment horizontal="center" vertical="center" wrapText="1"/>
      <protection locked="0"/>
    </xf>
    <xf numFmtId="0" fontId="90" fillId="0" borderId="0" xfId="0" applyFont="1" applyBorder="1" applyAlignment="1" applyProtection="1">
      <alignment horizontal="center" vertical="center" wrapText="1"/>
      <protection locked="0"/>
    </xf>
    <xf numFmtId="0" fontId="21" fillId="0" borderId="0" xfId="0" applyFont="1" applyBorder="1" applyAlignment="1">
      <alignment horizontal="right" vertical="center" wrapText="1"/>
    </xf>
    <xf numFmtId="0" fontId="48" fillId="0" borderId="0" xfId="0" applyFont="1" applyAlignment="1" applyProtection="1">
      <alignment horizontal="justify" vertical="center"/>
    </xf>
    <xf numFmtId="0" fontId="2" fillId="0" borderId="0" xfId="0" applyFont="1" applyAlignment="1">
      <alignment horizontal="left" vertical="center" wrapText="1"/>
    </xf>
    <xf numFmtId="0" fontId="3" fillId="0" borderId="0" xfId="0" applyFont="1" applyAlignment="1" applyProtection="1">
      <alignment horizontal="center" vertical="center"/>
    </xf>
    <xf numFmtId="0" fontId="2" fillId="0" borderId="0" xfId="0" applyFont="1" applyAlignment="1">
      <alignment horizontal="center" vertical="center"/>
    </xf>
    <xf numFmtId="0" fontId="2" fillId="0" borderId="0" xfId="0" applyFont="1" applyBorder="1" applyAlignment="1">
      <alignment horizontal="justify" vertical="center"/>
    </xf>
    <xf numFmtId="0" fontId="2" fillId="0" borderId="5" xfId="0" applyFont="1" applyBorder="1" applyAlignment="1">
      <alignment horizontal="justify" vertical="center"/>
    </xf>
    <xf numFmtId="0" fontId="2" fillId="0" borderId="5" xfId="0" applyFont="1" applyBorder="1" applyAlignment="1">
      <alignment vertical="center"/>
    </xf>
    <xf numFmtId="0" fontId="2" fillId="0" borderId="0" xfId="0" applyFont="1" applyBorder="1" applyAlignment="1">
      <alignment vertical="center"/>
    </xf>
    <xf numFmtId="0" fontId="92" fillId="0" borderId="0" xfId="0" applyFont="1" applyAlignment="1">
      <alignment horizontal="justify" vertical="center"/>
    </xf>
    <xf numFmtId="0" fontId="21" fillId="0" borderId="87" xfId="0" applyFont="1" applyBorder="1" applyAlignment="1">
      <alignment horizontal="center" vertical="center" wrapText="1"/>
    </xf>
    <xf numFmtId="0" fontId="91" fillId="0" borderId="88" xfId="0" applyFont="1" applyBorder="1" applyAlignment="1">
      <alignment horizontal="center" vertical="center" wrapText="1"/>
    </xf>
    <xf numFmtId="0" fontId="91" fillId="0" borderId="34" xfId="0" applyFont="1" applyBorder="1" applyAlignment="1">
      <alignment horizontal="center" vertical="center" wrapText="1"/>
    </xf>
    <xf numFmtId="0" fontId="54" fillId="0" borderId="0" xfId="0" applyFont="1">
      <alignment vertical="center"/>
    </xf>
    <xf numFmtId="0" fontId="12" fillId="0" borderId="0" xfId="0" applyFont="1" applyAlignment="1" applyProtection="1">
      <alignment horizontal="justify" vertical="center"/>
    </xf>
    <xf numFmtId="0" fontId="2" fillId="0" borderId="4" xfId="0" quotePrefix="1" applyFont="1" applyBorder="1" applyAlignment="1">
      <alignment horizontal="right" vertical="center"/>
    </xf>
    <xf numFmtId="0" fontId="9" fillId="0" borderId="0" xfId="0" applyFont="1" applyFill="1" applyBorder="1" applyAlignment="1" applyProtection="1">
      <alignment vertical="center"/>
    </xf>
    <xf numFmtId="0" fontId="2" fillId="0" borderId="5" xfId="0" applyFont="1" applyFill="1" applyBorder="1" applyAlignment="1" applyProtection="1">
      <alignment vertical="center"/>
    </xf>
    <xf numFmtId="0" fontId="5" fillId="0" borderId="11" xfId="0" applyFont="1" applyBorder="1" applyAlignment="1" applyProtection="1">
      <alignment horizontal="center" vertical="center" wrapText="1"/>
    </xf>
    <xf numFmtId="0" fontId="5" fillId="0" borderId="32" xfId="0" applyFont="1" applyBorder="1" applyAlignment="1" applyProtection="1">
      <alignment horizontal="center" vertical="center" wrapText="1"/>
    </xf>
    <xf numFmtId="0" fontId="5" fillId="0" borderId="36" xfId="0" applyFont="1" applyBorder="1" applyAlignment="1" applyProtection="1">
      <alignment horizontal="center" vertical="center" wrapText="1"/>
    </xf>
    <xf numFmtId="0" fontId="12" fillId="0" borderId="0" xfId="0" applyFont="1" applyAlignment="1">
      <alignment horizontal="justify" vertical="center"/>
    </xf>
    <xf numFmtId="0" fontId="48" fillId="0" borderId="53" xfId="0" applyFont="1" applyBorder="1" applyAlignment="1" applyProtection="1">
      <alignment horizontal="center" vertical="center" wrapText="1"/>
    </xf>
    <xf numFmtId="0" fontId="48" fillId="0" borderId="52" xfId="0" applyFont="1" applyBorder="1" applyAlignment="1" applyProtection="1">
      <alignment horizontal="center" vertical="center" wrapText="1"/>
    </xf>
    <xf numFmtId="0" fontId="3" fillId="0" borderId="53" xfId="0" applyFont="1" applyBorder="1" applyAlignment="1" applyProtection="1">
      <alignment horizontal="center" vertical="center" wrapText="1"/>
    </xf>
    <xf numFmtId="0" fontId="3" fillId="0" borderId="51" xfId="0" applyFont="1" applyBorder="1" applyAlignment="1" applyProtection="1">
      <alignment horizontal="center" vertical="center" wrapText="1"/>
    </xf>
    <xf numFmtId="0" fontId="3" fillId="0" borderId="52" xfId="0" applyFont="1" applyBorder="1" applyAlignment="1" applyProtection="1">
      <alignment horizontal="center" vertical="center" wrapText="1"/>
    </xf>
    <xf numFmtId="0" fontId="3" fillId="0" borderId="56" xfId="0" applyFont="1" applyBorder="1" applyAlignment="1" applyProtection="1">
      <alignment horizontal="center" vertical="center" wrapText="1"/>
    </xf>
    <xf numFmtId="0" fontId="3" fillId="0" borderId="85" xfId="0" applyFont="1" applyBorder="1" applyAlignment="1" applyProtection="1">
      <alignment horizontal="center" vertical="center" wrapText="1"/>
    </xf>
    <xf numFmtId="0" fontId="21" fillId="0" borderId="0" xfId="0" applyFont="1" applyBorder="1" applyAlignment="1">
      <alignment vertical="center"/>
    </xf>
    <xf numFmtId="0" fontId="5" fillId="0" borderId="61" xfId="0" applyFont="1" applyBorder="1" applyAlignment="1" applyProtection="1">
      <alignment horizontal="center" vertical="center" wrapText="1"/>
    </xf>
    <xf numFmtId="0" fontId="21" fillId="0" borderId="50" xfId="0" applyFont="1" applyBorder="1" applyAlignment="1" applyProtection="1">
      <alignment horizontal="left" vertical="center" wrapText="1" indent="1"/>
    </xf>
    <xf numFmtId="0" fontId="2" fillId="0" borderId="18" xfId="0" applyFont="1" applyBorder="1" applyAlignment="1" applyProtection="1">
      <alignment horizontal="left" vertical="top" wrapText="1" indent="1"/>
    </xf>
    <xf numFmtId="0" fontId="2" fillId="0" borderId="4" xfId="0" applyFont="1" applyBorder="1" applyAlignment="1" applyProtection="1">
      <alignment horizontal="left" vertical="top" wrapText="1" indent="1"/>
    </xf>
    <xf numFmtId="0" fontId="21" fillId="0" borderId="48" xfId="0" applyFont="1" applyBorder="1" applyAlignment="1" applyProtection="1">
      <alignment horizontal="left" vertical="center" wrapText="1" indent="1"/>
    </xf>
    <xf numFmtId="0" fontId="21" fillId="0" borderId="72" xfId="0" applyFont="1" applyBorder="1" applyAlignment="1" applyProtection="1">
      <alignment horizontal="left" vertical="center" wrapText="1" indent="1"/>
    </xf>
    <xf numFmtId="0" fontId="21" fillId="0" borderId="12" xfId="0" applyFont="1" applyFill="1" applyBorder="1" applyAlignment="1" applyProtection="1">
      <alignment horizontal="left" vertical="center" indent="1"/>
    </xf>
    <xf numFmtId="0" fontId="21" fillId="0" borderId="18" xfId="0" applyFont="1" applyBorder="1" applyAlignment="1" applyProtection="1">
      <alignment horizontal="left" vertical="center" wrapText="1" indent="2"/>
    </xf>
    <xf numFmtId="0" fontId="21" fillId="0" borderId="16" xfId="0" applyFont="1" applyBorder="1" applyAlignment="1" applyProtection="1">
      <alignment horizontal="left" vertical="center" wrapText="1" indent="2"/>
    </xf>
    <xf numFmtId="0" fontId="21" fillId="0" borderId="51" xfId="0" applyFont="1" applyBorder="1" applyAlignment="1" applyProtection="1">
      <alignment horizontal="left" vertical="center" wrapText="1" indent="2"/>
    </xf>
    <xf numFmtId="176" fontId="21" fillId="0" borderId="30" xfId="0" applyNumberFormat="1" applyFont="1" applyBorder="1" applyAlignment="1" applyProtection="1">
      <alignment horizontal="center" vertical="center" wrapText="1"/>
      <protection locked="0"/>
    </xf>
    <xf numFmtId="0" fontId="45" fillId="0" borderId="0" xfId="0" applyFont="1" applyBorder="1" applyAlignment="1" applyProtection="1">
      <alignment horizontal="left" vertical="center" wrapText="1"/>
      <protection locked="0"/>
    </xf>
    <xf numFmtId="0" fontId="2" fillId="0" borderId="22" xfId="0" applyFont="1" applyBorder="1" applyAlignment="1" applyProtection="1">
      <alignment horizontal="center" vertical="center" wrapText="1"/>
    </xf>
    <xf numFmtId="0" fontId="5" fillId="0" borderId="24" xfId="0" applyFont="1" applyBorder="1" applyAlignment="1" applyProtection="1">
      <alignment horizontal="center" vertical="center" wrapText="1"/>
    </xf>
    <xf numFmtId="0" fontId="18" fillId="0" borderId="27" xfId="0" applyFont="1" applyBorder="1" applyAlignment="1" applyProtection="1">
      <alignment horizontal="center" vertical="center" wrapText="1"/>
    </xf>
    <xf numFmtId="0" fontId="5" fillId="4" borderId="27" xfId="0" applyFont="1" applyFill="1" applyBorder="1" applyAlignment="1" applyProtection="1">
      <alignment horizontal="center" vertical="center" wrapText="1"/>
    </xf>
    <xf numFmtId="177" fontId="5" fillId="4" borderId="27" xfId="0" applyNumberFormat="1" applyFont="1" applyFill="1" applyBorder="1" applyAlignment="1" applyProtection="1">
      <alignment horizontal="center" vertical="center" wrapText="1"/>
    </xf>
    <xf numFmtId="177" fontId="5" fillId="0" borderId="28" xfId="0" applyNumberFormat="1" applyFont="1" applyBorder="1" applyAlignment="1" applyProtection="1">
      <alignment horizontal="center" vertical="center" wrapText="1"/>
      <protection locked="0"/>
    </xf>
    <xf numFmtId="177" fontId="5" fillId="0" borderId="31" xfId="0" applyNumberFormat="1" applyFont="1" applyBorder="1" applyAlignment="1" applyProtection="1">
      <alignment horizontal="center" vertical="center" wrapText="1"/>
      <protection locked="0"/>
    </xf>
    <xf numFmtId="0" fontId="5" fillId="0" borderId="58" xfId="0" applyFont="1" applyBorder="1" applyAlignment="1" applyProtection="1">
      <alignment horizontal="center" vertical="center" wrapText="1"/>
    </xf>
    <xf numFmtId="0" fontId="18" fillId="0" borderId="79" xfId="0" applyFont="1" applyBorder="1" applyAlignment="1" applyProtection="1">
      <alignment horizontal="center" vertical="center" wrapText="1"/>
    </xf>
    <xf numFmtId="0" fontId="18" fillId="0" borderId="62" xfId="0" applyFont="1" applyBorder="1" applyAlignment="1" applyProtection="1">
      <alignment horizontal="center" vertical="center" wrapText="1"/>
    </xf>
    <xf numFmtId="0" fontId="5" fillId="4" borderId="79" xfId="0" applyFont="1" applyFill="1" applyBorder="1" applyAlignment="1" applyProtection="1">
      <alignment horizontal="center" vertical="center" wrapText="1"/>
    </xf>
    <xf numFmtId="0" fontId="5" fillId="4" borderId="62" xfId="0" applyFont="1" applyFill="1" applyBorder="1" applyAlignment="1" applyProtection="1">
      <alignment horizontal="center" vertical="center" wrapText="1"/>
    </xf>
    <xf numFmtId="177" fontId="5" fillId="4" borderId="79" xfId="0" applyNumberFormat="1" applyFont="1" applyFill="1" applyBorder="1" applyAlignment="1" applyProtection="1">
      <alignment horizontal="center" vertical="center" wrapText="1"/>
    </xf>
    <xf numFmtId="177" fontId="5" fillId="4" borderId="62" xfId="0" applyNumberFormat="1" applyFont="1" applyFill="1" applyBorder="1" applyAlignment="1" applyProtection="1">
      <alignment horizontal="center" vertical="center" wrapText="1"/>
    </xf>
    <xf numFmtId="177" fontId="5" fillId="0" borderId="61" xfId="0" applyNumberFormat="1" applyFont="1" applyBorder="1" applyAlignment="1" applyProtection="1">
      <alignment horizontal="center" vertical="center" wrapText="1"/>
      <protection locked="0"/>
    </xf>
    <xf numFmtId="177" fontId="5" fillId="0" borderId="59" xfId="0" applyNumberFormat="1" applyFont="1" applyBorder="1" applyAlignment="1" applyProtection="1">
      <alignment horizontal="center" vertical="center" wrapText="1"/>
      <protection locked="0"/>
    </xf>
    <xf numFmtId="177" fontId="5" fillId="0" borderId="35" xfId="0" applyNumberFormat="1" applyFont="1" applyBorder="1" applyAlignment="1" applyProtection="1">
      <alignment horizontal="center" vertical="center" wrapText="1"/>
      <protection locked="0"/>
    </xf>
    <xf numFmtId="177" fontId="5" fillId="0" borderId="36" xfId="0" applyNumberFormat="1" applyFont="1" applyBorder="1" applyAlignment="1" applyProtection="1">
      <alignment horizontal="center" vertical="center" wrapText="1"/>
      <protection locked="0"/>
    </xf>
    <xf numFmtId="177" fontId="5" fillId="0" borderId="91" xfId="0" applyNumberFormat="1" applyFont="1" applyBorder="1" applyAlignment="1" applyProtection="1">
      <alignment horizontal="center" vertical="center" wrapText="1"/>
      <protection locked="0"/>
    </xf>
    <xf numFmtId="177" fontId="5" fillId="0" borderId="92" xfId="0" applyNumberFormat="1" applyFont="1" applyBorder="1" applyAlignment="1" applyProtection="1">
      <alignment horizontal="center" vertical="center" wrapText="1"/>
      <protection locked="0"/>
    </xf>
    <xf numFmtId="177" fontId="5" fillId="0" borderId="93" xfId="0" applyNumberFormat="1" applyFont="1" applyBorder="1" applyAlignment="1" applyProtection="1">
      <alignment horizontal="center" vertical="center" wrapText="1"/>
      <protection locked="0"/>
    </xf>
    <xf numFmtId="38" fontId="5" fillId="4" borderId="0" xfId="0" applyNumberFormat="1" applyFont="1" applyFill="1" applyBorder="1" applyAlignment="1" applyProtection="1">
      <alignment horizontal="center" vertical="center" wrapText="1"/>
    </xf>
    <xf numFmtId="38" fontId="5" fillId="0" borderId="26" xfId="0" applyNumberFormat="1" applyFont="1" applyBorder="1" applyAlignment="1" applyProtection="1">
      <alignment horizontal="center" vertical="center" wrapText="1"/>
      <protection locked="0"/>
    </xf>
    <xf numFmtId="38" fontId="5" fillId="0" borderId="30" xfId="0" applyNumberFormat="1" applyFont="1" applyBorder="1" applyAlignment="1" applyProtection="1">
      <alignment horizontal="center" vertical="center" wrapText="1"/>
      <protection locked="0"/>
    </xf>
    <xf numFmtId="38" fontId="5" fillId="4" borderId="79" xfId="0" applyNumberFormat="1" applyFont="1" applyFill="1" applyBorder="1" applyAlignment="1" applyProtection="1">
      <alignment horizontal="center" vertical="center" wrapText="1"/>
    </xf>
    <xf numFmtId="38" fontId="5" fillId="4" borderId="62" xfId="0" applyNumberFormat="1" applyFont="1" applyFill="1" applyBorder="1" applyAlignment="1" applyProtection="1">
      <alignment horizontal="center" vertical="center" wrapText="1"/>
    </xf>
    <xf numFmtId="38" fontId="5" fillId="0" borderId="61" xfId="0" applyNumberFormat="1" applyFont="1" applyBorder="1" applyAlignment="1" applyProtection="1">
      <alignment horizontal="center" vertical="center" wrapText="1"/>
      <protection locked="0"/>
    </xf>
    <xf numFmtId="38" fontId="5" fillId="0" borderId="59" xfId="0" applyNumberFormat="1" applyFont="1" applyBorder="1" applyAlignment="1" applyProtection="1">
      <alignment horizontal="center" vertical="center" wrapText="1"/>
      <protection locked="0"/>
    </xf>
    <xf numFmtId="38" fontId="5" fillId="0" borderId="35" xfId="0" applyNumberFormat="1" applyFont="1" applyBorder="1" applyAlignment="1" applyProtection="1">
      <alignment horizontal="center" vertical="center" wrapText="1"/>
      <protection locked="0"/>
    </xf>
    <xf numFmtId="38" fontId="5" fillId="0" borderId="36" xfId="0" applyNumberFormat="1" applyFont="1" applyBorder="1" applyAlignment="1" applyProtection="1">
      <alignment horizontal="center" vertical="center" wrapText="1"/>
      <protection locked="0"/>
    </xf>
    <xf numFmtId="38" fontId="5" fillId="0" borderId="91" xfId="0" applyNumberFormat="1" applyFont="1" applyBorder="1" applyAlignment="1" applyProtection="1">
      <alignment horizontal="center" vertical="center" wrapText="1"/>
      <protection locked="0"/>
    </xf>
    <xf numFmtId="38" fontId="5" fillId="0" borderId="92" xfId="0" applyNumberFormat="1" applyFont="1" applyBorder="1" applyAlignment="1" applyProtection="1">
      <alignment horizontal="center" vertical="center" wrapText="1"/>
      <protection locked="0"/>
    </xf>
    <xf numFmtId="38" fontId="5" fillId="0" borderId="94" xfId="0" applyNumberFormat="1" applyFont="1" applyBorder="1" applyAlignment="1" applyProtection="1">
      <alignment horizontal="center" vertical="center" wrapText="1"/>
      <protection locked="0"/>
    </xf>
    <xf numFmtId="0" fontId="91" fillId="0" borderId="96" xfId="0" applyFont="1" applyBorder="1" applyAlignment="1">
      <alignment horizontal="center" vertical="center" wrapText="1"/>
    </xf>
    <xf numFmtId="0" fontId="48" fillId="0" borderId="87" xfId="0" applyFont="1" applyBorder="1" applyAlignment="1">
      <alignment horizontal="left" vertical="center" wrapText="1" indent="2"/>
    </xf>
    <xf numFmtId="0" fontId="21" fillId="0" borderId="11" xfId="0" applyFont="1" applyBorder="1" applyAlignment="1">
      <alignment horizontal="center" vertical="center" wrapText="1"/>
    </xf>
    <xf numFmtId="0" fontId="5" fillId="0" borderId="11" xfId="0" applyFont="1" applyBorder="1" applyAlignment="1" applyProtection="1">
      <alignment horizontal="center" vertical="center" wrapText="1"/>
    </xf>
    <xf numFmtId="0" fontId="5" fillId="0" borderId="19" xfId="0" applyFont="1" applyBorder="1" applyAlignment="1" applyProtection="1">
      <alignment horizontal="center" vertical="center" wrapText="1"/>
    </xf>
    <xf numFmtId="0" fontId="2" fillId="0" borderId="11" xfId="0" applyFont="1" applyBorder="1" applyAlignment="1" applyProtection="1">
      <alignment horizontal="center" vertical="center" wrapText="1"/>
    </xf>
    <xf numFmtId="0" fontId="5" fillId="0" borderId="32" xfId="0" applyFont="1" applyBorder="1" applyAlignment="1">
      <alignment horizontal="center" vertical="top" wrapText="1"/>
    </xf>
    <xf numFmtId="0" fontId="21" fillId="0" borderId="0" xfId="0" applyFont="1" applyBorder="1" applyAlignment="1">
      <alignment horizontal="left" vertical="center" wrapText="1"/>
    </xf>
    <xf numFmtId="0" fontId="5" fillId="0" borderId="25" xfId="0" applyFont="1" applyBorder="1" applyAlignment="1" applyProtection="1">
      <alignment horizontal="center" vertical="top" wrapText="1"/>
    </xf>
    <xf numFmtId="0" fontId="5" fillId="0" borderId="37" xfId="0" applyFont="1" applyBorder="1" applyAlignment="1" applyProtection="1">
      <alignment horizontal="center" vertical="center" wrapText="1"/>
    </xf>
    <xf numFmtId="0" fontId="5" fillId="0" borderId="22" xfId="0" applyFont="1" applyBorder="1" applyAlignment="1" applyProtection="1">
      <alignment horizontal="center" vertical="center" wrapText="1"/>
    </xf>
    <xf numFmtId="0" fontId="5" fillId="0" borderId="38" xfId="0" applyFont="1" applyBorder="1" applyAlignment="1" applyProtection="1">
      <alignment vertical="center" wrapText="1"/>
    </xf>
    <xf numFmtId="0" fontId="21" fillId="0" borderId="0" xfId="0" applyFont="1" applyBorder="1" applyAlignment="1">
      <alignment vertical="center"/>
    </xf>
    <xf numFmtId="0" fontId="3" fillId="0" borderId="9" xfId="0" applyFont="1" applyBorder="1" applyAlignment="1">
      <alignment horizontal="left" vertical="center" wrapText="1" indent="1"/>
    </xf>
    <xf numFmtId="0" fontId="21" fillId="0" borderId="0" xfId="0" quotePrefix="1" applyFont="1" applyAlignment="1">
      <alignment horizontal="left" vertical="center" wrapText="1"/>
    </xf>
    <xf numFmtId="0" fontId="21" fillId="0" borderId="50" xfId="0" applyFont="1" applyBorder="1" applyAlignment="1" applyProtection="1">
      <alignment horizontal="left" vertical="center" wrapText="1"/>
    </xf>
    <xf numFmtId="0" fontId="21" fillId="0" borderId="0" xfId="0" applyFont="1" applyBorder="1" applyAlignment="1" applyProtection="1">
      <alignment horizontal="left" vertical="center" wrapText="1"/>
    </xf>
    <xf numFmtId="0" fontId="60" fillId="0" borderId="0" xfId="2" applyFont="1" applyBorder="1" applyAlignment="1" applyProtection="1">
      <alignment horizontal="right" wrapText="1"/>
    </xf>
    <xf numFmtId="0" fontId="2" fillId="0" borderId="37" xfId="0" applyFont="1" applyBorder="1" applyAlignment="1" applyProtection="1">
      <alignment horizontal="center" vertical="center" wrapText="1"/>
    </xf>
    <xf numFmtId="0" fontId="21" fillId="0" borderId="0" xfId="0" applyFont="1" applyAlignment="1" applyProtection="1">
      <alignment horizontal="left" vertical="top" wrapText="1"/>
    </xf>
    <xf numFmtId="0" fontId="48" fillId="0" borderId="100" xfId="0" applyFont="1" applyBorder="1" applyAlignment="1">
      <alignment horizontal="left" vertical="center" wrapText="1" indent="2"/>
    </xf>
    <xf numFmtId="0" fontId="21" fillId="0" borderId="99" xfId="0" applyFont="1" applyBorder="1" applyAlignment="1">
      <alignment horizontal="left" vertical="center" wrapText="1" indent="3"/>
    </xf>
    <xf numFmtId="0" fontId="48" fillId="0" borderId="99" xfId="0" applyFont="1" applyBorder="1" applyAlignment="1">
      <alignment horizontal="left" vertical="center" wrapText="1" indent="2"/>
    </xf>
    <xf numFmtId="0" fontId="21" fillId="0" borderId="100" xfId="0" applyFont="1" applyBorder="1" applyAlignment="1">
      <alignment horizontal="center" vertical="center" wrapText="1"/>
    </xf>
    <xf numFmtId="0" fontId="21" fillId="0" borderId="101" xfId="0" applyFont="1" applyBorder="1" applyAlignment="1">
      <alignment horizontal="left" vertical="center" wrapText="1" indent="3"/>
    </xf>
    <xf numFmtId="0" fontId="48" fillId="0" borderId="25" xfId="0" applyFont="1" applyBorder="1" applyAlignment="1">
      <alignment horizontal="justify" vertical="center" wrapText="1"/>
    </xf>
    <xf numFmtId="0" fontId="21" fillId="0" borderId="29" xfId="0" applyFont="1" applyBorder="1" applyAlignment="1">
      <alignment horizontal="left" vertical="center" wrapText="1" indent="2"/>
    </xf>
    <xf numFmtId="0" fontId="91" fillId="0" borderId="38" xfId="0" applyFont="1" applyBorder="1" applyAlignment="1">
      <alignment horizontal="center" vertical="center" wrapText="1"/>
    </xf>
    <xf numFmtId="0" fontId="5" fillId="0" borderId="27" xfId="0" applyFont="1" applyBorder="1" applyAlignment="1" applyProtection="1">
      <alignment horizontal="center" vertical="top" wrapText="1"/>
    </xf>
    <xf numFmtId="0" fontId="5" fillId="4" borderId="27" xfId="0" applyFont="1" applyFill="1" applyBorder="1" applyAlignment="1" applyProtection="1">
      <alignment horizontal="center" vertical="top" wrapText="1"/>
    </xf>
    <xf numFmtId="38" fontId="5" fillId="0" borderId="28" xfId="0" applyNumberFormat="1" applyFont="1" applyBorder="1" applyAlignment="1" applyProtection="1">
      <alignment horizontal="center" vertical="top" wrapText="1"/>
      <protection locked="0"/>
    </xf>
    <xf numFmtId="38" fontId="5" fillId="0" borderId="31" xfId="0" applyNumberFormat="1" applyFont="1" applyBorder="1" applyAlignment="1" applyProtection="1">
      <alignment horizontal="center" vertical="center" wrapText="1"/>
      <protection locked="0"/>
    </xf>
    <xf numFmtId="38" fontId="5" fillId="0" borderId="28" xfId="0" applyNumberFormat="1" applyFont="1" applyBorder="1" applyAlignment="1" applyProtection="1">
      <alignment horizontal="center" vertical="center" wrapText="1"/>
      <protection locked="0"/>
    </xf>
    <xf numFmtId="0" fontId="5" fillId="0" borderId="34" xfId="0" applyFont="1" applyBorder="1" applyAlignment="1" applyProtection="1">
      <alignment horizontal="left" vertical="center" wrapText="1"/>
    </xf>
    <xf numFmtId="0" fontId="5" fillId="0" borderId="34" xfId="0" applyFont="1" applyBorder="1" applyAlignment="1" applyProtection="1">
      <alignment horizontal="center" vertical="center" wrapText="1"/>
    </xf>
    <xf numFmtId="0" fontId="50" fillId="0" borderId="34" xfId="0" applyFont="1" applyBorder="1" applyAlignment="1" applyProtection="1">
      <alignment horizontal="justify" vertical="center" wrapText="1"/>
    </xf>
    <xf numFmtId="0" fontId="5" fillId="0" borderId="11" xfId="0" applyFont="1" applyBorder="1" applyAlignment="1" applyProtection="1">
      <alignment vertical="center" wrapText="1"/>
    </xf>
    <xf numFmtId="0" fontId="5" fillId="0" borderId="38" xfId="0" applyFont="1" applyBorder="1" applyAlignment="1" applyProtection="1">
      <alignment horizontal="justify" vertical="center" wrapText="1"/>
    </xf>
    <xf numFmtId="0" fontId="19" fillId="0" borderId="34" xfId="0" applyFont="1" applyBorder="1" applyAlignment="1" applyProtection="1">
      <alignment horizontal="justify" vertical="center" wrapText="1"/>
    </xf>
    <xf numFmtId="0" fontId="5" fillId="0" borderId="28" xfId="0" applyFont="1" applyBorder="1" applyAlignment="1" applyProtection="1">
      <alignment horizontal="center" vertical="top" wrapText="1"/>
    </xf>
    <xf numFmtId="0" fontId="5" fillId="0" borderId="29" xfId="0" applyFont="1" applyBorder="1" applyAlignment="1" applyProtection="1">
      <alignment horizontal="center" vertical="top" wrapText="1"/>
    </xf>
    <xf numFmtId="0" fontId="5" fillId="0" borderId="59" xfId="0" applyFont="1" applyBorder="1" applyAlignment="1" applyProtection="1">
      <alignment horizontal="center" vertical="top" wrapText="1"/>
    </xf>
    <xf numFmtId="0" fontId="5" fillId="0" borderId="37" xfId="0" applyFont="1" applyBorder="1" applyAlignment="1" applyProtection="1">
      <alignment vertical="center" wrapText="1"/>
    </xf>
    <xf numFmtId="38" fontId="5" fillId="0" borderId="24" xfId="0" applyNumberFormat="1" applyFont="1" applyBorder="1" applyAlignment="1" applyProtection="1">
      <alignment horizontal="center" vertical="center" wrapText="1"/>
      <protection locked="0"/>
    </xf>
    <xf numFmtId="38" fontId="5" fillId="0" borderId="22" xfId="0" applyNumberFormat="1" applyFont="1" applyBorder="1" applyAlignment="1" applyProtection="1">
      <alignment horizontal="center" vertical="center" wrapText="1"/>
      <protection locked="0"/>
    </xf>
    <xf numFmtId="38" fontId="5" fillId="0" borderId="60" xfId="0" applyNumberFormat="1" applyFont="1" applyBorder="1" applyAlignment="1" applyProtection="1">
      <alignment horizontal="center" vertical="center" wrapText="1"/>
      <protection locked="0"/>
    </xf>
    <xf numFmtId="38" fontId="5" fillId="0" borderId="58" xfId="0" applyNumberFormat="1" applyFont="1" applyBorder="1" applyAlignment="1" applyProtection="1">
      <alignment horizontal="center" vertical="center" wrapText="1"/>
      <protection locked="0"/>
    </xf>
    <xf numFmtId="38" fontId="5" fillId="0" borderId="23" xfId="0" applyNumberFormat="1" applyFont="1" applyBorder="1" applyAlignment="1" applyProtection="1">
      <alignment horizontal="center" vertical="center" wrapText="1"/>
      <protection locked="0"/>
    </xf>
    <xf numFmtId="0" fontId="50" fillId="0" borderId="37" xfId="0" applyFont="1" applyBorder="1" applyAlignment="1" applyProtection="1">
      <alignment horizontal="justify" vertical="center" wrapText="1"/>
    </xf>
    <xf numFmtId="38" fontId="5" fillId="4" borderId="24" xfId="0" applyNumberFormat="1" applyFont="1" applyFill="1" applyBorder="1" applyAlignment="1" applyProtection="1">
      <alignment horizontal="center" vertical="center" wrapText="1"/>
    </xf>
    <xf numFmtId="38" fontId="5" fillId="4" borderId="22" xfId="0" applyNumberFormat="1" applyFont="1" applyFill="1" applyBorder="1" applyAlignment="1" applyProtection="1">
      <alignment horizontal="center" vertical="center" wrapText="1"/>
    </xf>
    <xf numFmtId="38" fontId="5" fillId="4" borderId="60" xfId="0" applyNumberFormat="1" applyFont="1" applyFill="1" applyBorder="1" applyAlignment="1" applyProtection="1">
      <alignment horizontal="center" vertical="center" wrapText="1"/>
    </xf>
    <xf numFmtId="38" fontId="5" fillId="4" borderId="58" xfId="0" applyNumberFormat="1" applyFont="1" applyFill="1" applyBorder="1" applyAlignment="1" applyProtection="1">
      <alignment horizontal="center" vertical="center" wrapText="1"/>
    </xf>
    <xf numFmtId="38" fontId="5" fillId="4" borderId="23" xfId="0" applyNumberFormat="1" applyFont="1" applyFill="1" applyBorder="1" applyAlignment="1" applyProtection="1">
      <alignment horizontal="center" vertical="center" wrapText="1"/>
    </xf>
    <xf numFmtId="0" fontId="5" fillId="0" borderId="23" xfId="0" applyFont="1" applyBorder="1" applyAlignment="1" applyProtection="1">
      <alignment horizontal="center" vertical="center" wrapText="1"/>
    </xf>
    <xf numFmtId="0" fontId="5" fillId="0" borderId="26" xfId="0" applyFont="1" applyBorder="1" applyAlignment="1" applyProtection="1">
      <alignment horizontal="center" vertical="top" wrapText="1"/>
    </xf>
    <xf numFmtId="0" fontId="21" fillId="0" borderId="59" xfId="0" applyFont="1" applyBorder="1" applyAlignment="1" applyProtection="1">
      <alignment horizontal="center" vertical="center" wrapText="1"/>
    </xf>
    <xf numFmtId="177" fontId="5" fillId="0" borderId="38" xfId="0" applyNumberFormat="1" applyFont="1" applyBorder="1" applyAlignment="1" applyProtection="1">
      <alignment horizontal="center" vertical="center" wrapText="1"/>
      <protection locked="0"/>
    </xf>
    <xf numFmtId="0" fontId="5" fillId="0" borderId="62" xfId="0" applyFont="1" applyBorder="1" applyAlignment="1" applyProtection="1">
      <alignment horizontal="center" vertical="center" wrapText="1"/>
    </xf>
    <xf numFmtId="0" fontId="5" fillId="4" borderId="62" xfId="0" applyFont="1" applyFill="1" applyBorder="1" applyAlignment="1" applyProtection="1">
      <alignment horizontal="right" vertical="center" wrapText="1"/>
    </xf>
    <xf numFmtId="177" fontId="5" fillId="4" borderId="62" xfId="0" applyNumberFormat="1" applyFont="1" applyFill="1" applyBorder="1" applyAlignment="1" applyProtection="1">
      <alignment horizontal="right" vertical="center" wrapText="1"/>
    </xf>
    <xf numFmtId="0" fontId="5" fillId="0" borderId="19" xfId="0" applyFont="1" applyBorder="1" applyAlignment="1" applyProtection="1">
      <alignment horizontal="left" vertical="center" wrapText="1"/>
    </xf>
    <xf numFmtId="0" fontId="5" fillId="0" borderId="17" xfId="0" applyFont="1" applyBorder="1" applyAlignment="1" applyProtection="1">
      <alignment horizontal="center" vertical="center" wrapText="1"/>
    </xf>
    <xf numFmtId="0" fontId="5" fillId="0" borderId="59" xfId="0" applyFont="1" applyBorder="1" applyAlignment="1" applyProtection="1">
      <alignment horizontal="center" vertical="center" wrapText="1"/>
    </xf>
    <xf numFmtId="0" fontId="5" fillId="0" borderId="28" xfId="0" applyFont="1" applyBorder="1" applyAlignment="1" applyProtection="1">
      <alignment horizontal="center" vertical="center" wrapText="1"/>
    </xf>
    <xf numFmtId="0" fontId="18" fillId="0" borderId="49" xfId="0" applyFont="1" applyBorder="1" applyAlignment="1" applyProtection="1">
      <alignment vertical="center" wrapText="1"/>
    </xf>
    <xf numFmtId="0" fontId="5" fillId="4" borderId="58" xfId="0" applyFont="1" applyFill="1" applyBorder="1" applyAlignment="1" applyProtection="1">
      <alignment horizontal="right" vertical="center" wrapText="1"/>
    </xf>
    <xf numFmtId="0" fontId="5" fillId="4" borderId="60" xfId="0" applyFont="1" applyFill="1" applyBorder="1" applyAlignment="1" applyProtection="1">
      <alignment horizontal="center" vertical="center" wrapText="1"/>
    </xf>
    <xf numFmtId="0" fontId="5" fillId="4" borderId="58" xfId="0" applyFont="1" applyFill="1" applyBorder="1" applyAlignment="1" applyProtection="1">
      <alignment horizontal="center" vertical="center" wrapText="1"/>
    </xf>
    <xf numFmtId="0" fontId="5" fillId="4" borderId="24" xfId="0" applyFont="1" applyFill="1" applyBorder="1" applyAlignment="1" applyProtection="1">
      <alignment horizontal="center" vertical="center" wrapText="1"/>
    </xf>
    <xf numFmtId="0" fontId="79" fillId="0" borderId="19" xfId="0" applyFont="1" applyBorder="1" applyAlignment="1" applyProtection="1">
      <alignment vertical="top" wrapText="1"/>
    </xf>
    <xf numFmtId="177" fontId="50" fillId="0" borderId="19" xfId="0" applyNumberFormat="1" applyFont="1" applyBorder="1" applyAlignment="1" applyProtection="1">
      <alignment horizontal="left" vertical="center" wrapText="1" indent="1"/>
    </xf>
    <xf numFmtId="177" fontId="5" fillId="0" borderId="17" xfId="0" applyNumberFormat="1" applyFont="1" applyBorder="1" applyAlignment="1" applyProtection="1">
      <alignment horizontal="left" vertical="center" wrapText="1" indent="1"/>
    </xf>
    <xf numFmtId="177" fontId="5" fillId="0" borderId="13" xfId="0" applyNumberFormat="1" applyFont="1" applyBorder="1" applyAlignment="1" applyProtection="1">
      <alignment horizontal="left" vertical="center" wrapText="1" indent="1"/>
    </xf>
    <xf numFmtId="177" fontId="50" fillId="0" borderId="49" xfId="0" applyNumberFormat="1" applyFont="1" applyBorder="1" applyAlignment="1" applyProtection="1">
      <alignment horizontal="left" vertical="center" wrapText="1" indent="1"/>
    </xf>
    <xf numFmtId="177" fontId="5" fillId="4" borderId="22" xfId="0" applyNumberFormat="1" applyFont="1" applyFill="1" applyBorder="1" applyAlignment="1" applyProtection="1">
      <alignment horizontal="center" vertical="center" wrapText="1"/>
    </xf>
    <xf numFmtId="177" fontId="5" fillId="4" borderId="58" xfId="0" applyNumberFormat="1" applyFont="1" applyFill="1" applyBorder="1" applyAlignment="1" applyProtection="1">
      <alignment horizontal="right" vertical="center" wrapText="1"/>
    </xf>
    <xf numFmtId="177" fontId="5" fillId="4" borderId="60" xfId="0" applyNumberFormat="1" applyFont="1" applyFill="1" applyBorder="1" applyAlignment="1" applyProtection="1">
      <alignment horizontal="center" vertical="center" wrapText="1"/>
    </xf>
    <xf numFmtId="177" fontId="5" fillId="4" borderId="58" xfId="0" applyNumberFormat="1" applyFont="1" applyFill="1" applyBorder="1" applyAlignment="1" applyProtection="1">
      <alignment horizontal="center" vertical="center" wrapText="1"/>
    </xf>
    <xf numFmtId="177" fontId="5" fillId="4" borderId="24" xfId="0" applyNumberFormat="1" applyFont="1" applyFill="1" applyBorder="1" applyAlignment="1" applyProtection="1">
      <alignment horizontal="center" vertical="center" wrapText="1"/>
    </xf>
    <xf numFmtId="177" fontId="5" fillId="4" borderId="37" xfId="0" applyNumberFormat="1" applyFont="1" applyFill="1" applyBorder="1" applyAlignment="1" applyProtection="1">
      <alignment horizontal="center" vertical="center" wrapText="1"/>
    </xf>
    <xf numFmtId="177" fontId="5" fillId="0" borderId="11" xfId="0" applyNumberFormat="1" applyFont="1" applyBorder="1" applyAlignment="1" applyProtection="1">
      <alignment horizontal="center" vertical="center" wrapText="1"/>
      <protection locked="0"/>
    </xf>
    <xf numFmtId="177" fontId="3" fillId="0" borderId="102" xfId="0" applyNumberFormat="1" applyFont="1" applyBorder="1" applyAlignment="1" applyProtection="1">
      <alignment horizontal="right" vertical="center" wrapText="1"/>
    </xf>
    <xf numFmtId="0" fontId="2" fillId="4" borderId="37" xfId="0" applyFont="1" applyFill="1" applyBorder="1" applyAlignment="1" applyProtection="1">
      <alignment horizontal="center" vertical="center" wrapText="1"/>
    </xf>
    <xf numFmtId="0" fontId="2" fillId="0" borderId="25" xfId="0" applyFont="1" applyBorder="1" applyAlignment="1" applyProtection="1">
      <alignment horizontal="center" vertical="center" wrapText="1"/>
    </xf>
    <xf numFmtId="0" fontId="10" fillId="0" borderId="22" xfId="0" applyFont="1" applyBorder="1" applyAlignment="1" applyProtection="1">
      <alignment horizontal="left" vertical="center" wrapText="1" indent="1"/>
    </xf>
    <xf numFmtId="0" fontId="2" fillId="0" borderId="29" xfId="0" applyFont="1" applyBorder="1" applyAlignment="1" applyProtection="1">
      <alignment horizontal="left" vertical="center" wrapText="1" indent="1"/>
    </xf>
    <xf numFmtId="0" fontId="2" fillId="0" borderId="32" xfId="0" applyFont="1" applyBorder="1" applyAlignment="1" applyProtection="1">
      <alignment horizontal="left" vertical="center" wrapText="1" indent="1"/>
    </xf>
    <xf numFmtId="0" fontId="3" fillId="0" borderId="25" xfId="0" applyFont="1" applyBorder="1" applyAlignment="1" applyProtection="1">
      <alignment horizontal="center" vertical="top" wrapText="1"/>
    </xf>
    <xf numFmtId="0" fontId="4" fillId="0" borderId="34" xfId="0" applyFont="1" applyBorder="1" applyAlignment="1" applyProtection="1">
      <alignment horizontal="center" vertical="top" wrapText="1"/>
    </xf>
    <xf numFmtId="0" fontId="3" fillId="0" borderId="34" xfId="0" applyFont="1" applyBorder="1" applyAlignment="1" applyProtection="1">
      <alignment horizontal="center" vertical="center" wrapText="1"/>
    </xf>
    <xf numFmtId="0" fontId="21" fillId="0" borderId="22" xfId="0" applyFont="1" applyBorder="1" applyAlignment="1">
      <alignment vertical="center" wrapText="1"/>
    </xf>
    <xf numFmtId="0" fontId="21" fillId="0" borderId="23" xfId="0" applyFont="1" applyBorder="1" applyAlignment="1" applyProtection="1">
      <alignment horizontal="left" vertical="center" wrapText="1"/>
      <protection locked="0"/>
    </xf>
    <xf numFmtId="0" fontId="90" fillId="0" borderId="23" xfId="0" applyFont="1" applyBorder="1" applyAlignment="1">
      <alignment horizontal="center" vertical="center" wrapText="1"/>
    </xf>
    <xf numFmtId="0" fontId="74" fillId="0" borderId="23" xfId="0" applyFont="1" applyBorder="1" applyAlignment="1">
      <alignment horizontal="center" vertical="center" wrapText="1"/>
    </xf>
    <xf numFmtId="0" fontId="74" fillId="0" borderId="24" xfId="0" applyFont="1" applyBorder="1" applyAlignment="1">
      <alignment horizontal="center" vertical="center" wrapText="1"/>
    </xf>
    <xf numFmtId="0" fontId="21" fillId="0" borderId="27" xfId="0" applyFont="1" applyBorder="1" applyAlignment="1" applyProtection="1">
      <alignment horizontal="center" vertical="center" wrapText="1"/>
      <protection locked="0"/>
    </xf>
    <xf numFmtId="0" fontId="21" fillId="0" borderId="25" xfId="0" applyFont="1" applyBorder="1" applyAlignment="1">
      <alignment horizontal="left" vertical="center" wrapText="1"/>
    </xf>
    <xf numFmtId="0" fontId="21" fillId="0" borderId="25" xfId="0" applyFont="1" applyBorder="1" applyAlignment="1">
      <alignment horizontal="justify" vertical="center" wrapText="1"/>
    </xf>
    <xf numFmtId="0" fontId="45" fillId="0" borderId="27" xfId="0" applyFont="1" applyBorder="1" applyAlignment="1" applyProtection="1">
      <alignment horizontal="left" vertical="center" wrapText="1"/>
      <protection locked="0"/>
    </xf>
    <xf numFmtId="0" fontId="5" fillId="0" borderId="25" xfId="0" applyFont="1" applyBorder="1" applyAlignment="1">
      <alignment vertical="center" wrapText="1"/>
    </xf>
    <xf numFmtId="0" fontId="2" fillId="0" borderId="27" xfId="0" applyFont="1" applyBorder="1">
      <alignment vertical="center"/>
    </xf>
    <xf numFmtId="0" fontId="5" fillId="0" borderId="37" xfId="0" applyFont="1" applyBorder="1" applyAlignment="1">
      <alignment horizontal="center" vertical="top" wrapText="1"/>
    </xf>
    <xf numFmtId="0" fontId="5" fillId="0" borderId="37" xfId="0" applyFont="1" applyBorder="1" applyAlignment="1">
      <alignment horizontal="left" vertical="center" wrapText="1"/>
    </xf>
    <xf numFmtId="0" fontId="5" fillId="0" borderId="38" xfId="0" applyFont="1" applyBorder="1" applyAlignment="1" applyProtection="1">
      <alignment vertical="center" wrapText="1"/>
      <protection locked="0"/>
    </xf>
    <xf numFmtId="0" fontId="21" fillId="0" borderId="32" xfId="0" applyFont="1" applyBorder="1" applyAlignment="1" applyProtection="1">
      <alignment horizontal="left" vertical="center" wrapText="1"/>
      <protection locked="0"/>
    </xf>
    <xf numFmtId="176" fontId="21" fillId="0" borderId="38" xfId="0" applyNumberFormat="1" applyFont="1" applyBorder="1" applyAlignment="1" applyProtection="1">
      <alignment horizontal="center" vertical="center" wrapText="1"/>
      <protection locked="0"/>
    </xf>
    <xf numFmtId="176" fontId="21" fillId="0" borderId="26" xfId="0" applyNumberFormat="1" applyFont="1" applyBorder="1" applyAlignment="1" applyProtection="1">
      <alignment horizontal="center" vertical="center" wrapText="1"/>
      <protection locked="0"/>
    </xf>
    <xf numFmtId="0" fontId="5" fillId="0" borderId="35" xfId="0" applyFont="1" applyBorder="1" applyAlignment="1">
      <alignment horizontal="center" vertical="top" wrapText="1"/>
    </xf>
    <xf numFmtId="0" fontId="5" fillId="0" borderId="33" xfId="0" applyFont="1" applyBorder="1" applyAlignment="1" applyProtection="1">
      <alignment horizontal="center" vertical="center" wrapText="1"/>
      <protection locked="0"/>
    </xf>
    <xf numFmtId="0" fontId="5" fillId="0" borderId="67" xfId="0" applyFont="1" applyBorder="1" applyAlignment="1" applyProtection="1">
      <alignment horizontal="center" vertical="center" wrapText="1"/>
      <protection locked="0"/>
    </xf>
    <xf numFmtId="0" fontId="14" fillId="0" borderId="33" xfId="0" applyFont="1" applyBorder="1" applyAlignment="1">
      <alignment horizontal="center" vertical="center" wrapText="1"/>
    </xf>
    <xf numFmtId="0" fontId="14" fillId="0" borderId="36" xfId="0" applyFont="1" applyBorder="1" applyAlignment="1">
      <alignment horizontal="center" vertical="center" wrapText="1"/>
    </xf>
    <xf numFmtId="0" fontId="21" fillId="0" borderId="30" xfId="0" applyFont="1" applyBorder="1" applyAlignment="1">
      <alignment horizontal="center" vertical="center" wrapText="1"/>
    </xf>
    <xf numFmtId="0" fontId="2" fillId="0" borderId="11" xfId="0" applyFont="1" applyBorder="1" applyAlignment="1">
      <alignment horizontal="center" vertical="center" wrapText="1"/>
    </xf>
    <xf numFmtId="0" fontId="3" fillId="0" borderId="22" xfId="0" applyFont="1" applyBorder="1" applyAlignment="1" applyProtection="1">
      <alignment horizontal="center" vertical="center" wrapText="1"/>
    </xf>
    <xf numFmtId="0" fontId="3" fillId="0" borderId="25" xfId="0" applyFont="1" applyFill="1" applyBorder="1" applyAlignment="1" applyProtection="1">
      <alignment horizontal="center" vertical="top" wrapText="1"/>
    </xf>
    <xf numFmtId="0" fontId="3" fillId="0" borderId="25" xfId="0" applyFont="1" applyBorder="1" applyAlignment="1" applyProtection="1">
      <alignment horizontal="center" vertical="center" wrapText="1"/>
    </xf>
    <xf numFmtId="0" fontId="2" fillId="4" borderId="22" xfId="0" applyFont="1" applyFill="1" applyBorder="1" applyAlignment="1" applyProtection="1">
      <alignment horizontal="center" vertical="center" wrapText="1"/>
    </xf>
    <xf numFmtId="177" fontId="2" fillId="0" borderId="29" xfId="0" applyNumberFormat="1" applyFont="1" applyBorder="1" applyAlignment="1" applyProtection="1">
      <alignment horizontal="center" vertical="center" wrapText="1"/>
      <protection locked="0"/>
    </xf>
    <xf numFmtId="177" fontId="2" fillId="0" borderId="32" xfId="0" applyNumberFormat="1" applyFont="1" applyBorder="1" applyAlignment="1" applyProtection="1">
      <alignment horizontal="center" vertical="center" wrapText="1"/>
      <protection locked="0"/>
    </xf>
    <xf numFmtId="0" fontId="2" fillId="0" borderId="60" xfId="0" applyFont="1" applyBorder="1" applyAlignment="1" applyProtection="1">
      <alignment horizontal="center" vertical="center" wrapText="1"/>
    </xf>
    <xf numFmtId="0" fontId="2" fillId="4" borderId="60" xfId="0" applyFont="1" applyFill="1" applyBorder="1" applyAlignment="1" applyProtection="1">
      <alignment horizontal="center" vertical="center" wrapText="1"/>
    </xf>
    <xf numFmtId="177" fontId="2" fillId="0" borderId="61" xfId="0" applyNumberFormat="1" applyFont="1" applyBorder="1" applyAlignment="1" applyProtection="1">
      <alignment horizontal="center" vertical="center" wrapText="1"/>
      <protection locked="0"/>
    </xf>
    <xf numFmtId="177" fontId="2" fillId="0" borderId="35" xfId="0" applyNumberFormat="1" applyFont="1" applyBorder="1" applyAlignment="1" applyProtection="1">
      <alignment horizontal="center" vertical="center" wrapText="1"/>
      <protection locked="0"/>
    </xf>
    <xf numFmtId="0" fontId="3" fillId="0" borderId="51" xfId="0" applyFont="1" applyBorder="1" applyAlignment="1" applyProtection="1">
      <alignment horizontal="right" vertical="center" wrapText="1"/>
    </xf>
    <xf numFmtId="0" fontId="2" fillId="0" borderId="11" xfId="0" applyFont="1" applyBorder="1" applyAlignment="1">
      <alignment horizontal="left" vertical="center" wrapText="1" indent="1"/>
    </xf>
    <xf numFmtId="176" fontId="5" fillId="0" borderId="38" xfId="0" applyNumberFormat="1" applyFont="1" applyBorder="1" applyAlignment="1" applyProtection="1">
      <alignment horizontal="center" vertical="center" wrapText="1"/>
      <protection locked="0"/>
    </xf>
    <xf numFmtId="176" fontId="21" fillId="0" borderId="29" xfId="0" applyNumberFormat="1" applyFont="1" applyBorder="1" applyAlignment="1" applyProtection="1">
      <alignment horizontal="center" vertical="center" wrapText="1"/>
      <protection locked="0"/>
    </xf>
    <xf numFmtId="176" fontId="5" fillId="0" borderId="31" xfId="0" applyNumberFormat="1" applyFont="1" applyBorder="1" applyAlignment="1" applyProtection="1">
      <alignment horizontal="center" vertical="center" wrapText="1"/>
      <protection locked="0"/>
    </xf>
    <xf numFmtId="176" fontId="21" fillId="0" borderId="34" xfId="0" applyNumberFormat="1" applyFont="1" applyBorder="1" applyAlignment="1" applyProtection="1">
      <alignment horizontal="center" vertical="center" wrapText="1"/>
      <protection locked="0"/>
    </xf>
    <xf numFmtId="179" fontId="21" fillId="0" borderId="34" xfId="0" applyNumberFormat="1" applyFont="1" applyBorder="1" applyAlignment="1" applyProtection="1">
      <alignment horizontal="center" vertical="center" wrapText="1"/>
      <protection locked="0"/>
    </xf>
    <xf numFmtId="179" fontId="21" fillId="0" borderId="11" xfId="0" applyNumberFormat="1" applyFont="1" applyBorder="1" applyAlignment="1" applyProtection="1">
      <alignment horizontal="center" vertical="center" wrapText="1"/>
      <protection locked="0"/>
    </xf>
    <xf numFmtId="179" fontId="21" fillId="0" borderId="38" xfId="0" applyNumberFormat="1" applyFont="1" applyBorder="1" applyAlignment="1" applyProtection="1">
      <alignment horizontal="center" vertical="center" wrapText="1"/>
      <protection locked="0"/>
    </xf>
    <xf numFmtId="180" fontId="27" fillId="0" borderId="11" xfId="1" applyNumberFormat="1" applyFont="1" applyBorder="1" applyAlignment="1" applyProtection="1">
      <alignment horizontal="center" vertical="center" wrapText="1"/>
      <protection locked="0"/>
    </xf>
    <xf numFmtId="0" fontId="0" fillId="0" borderId="0" xfId="0" applyAlignment="1">
      <alignment vertical="center" wrapText="1"/>
    </xf>
    <xf numFmtId="177" fontId="2" fillId="0" borderId="38" xfId="0" applyNumberFormat="1" applyFont="1" applyBorder="1" applyAlignment="1" applyProtection="1">
      <alignment horizontal="center" vertical="center" wrapText="1"/>
      <protection locked="0"/>
    </xf>
    <xf numFmtId="0" fontId="21" fillId="0" borderId="26" xfId="0" applyFont="1" applyBorder="1" applyAlignment="1" applyProtection="1">
      <alignment horizontal="center" vertical="center"/>
      <protection locked="0"/>
    </xf>
    <xf numFmtId="0" fontId="2" fillId="0" borderId="26" xfId="0" applyFont="1" applyBorder="1" applyAlignment="1" applyProtection="1">
      <alignment horizontal="center" vertical="center"/>
      <protection locked="0"/>
    </xf>
    <xf numFmtId="176" fontId="2" fillId="0" borderId="12" xfId="0" applyNumberFormat="1" applyFont="1" applyBorder="1" applyAlignment="1" applyProtection="1">
      <alignment horizontal="center" vertical="center" wrapText="1"/>
      <protection locked="0"/>
    </xf>
    <xf numFmtId="176" fontId="2" fillId="0" borderId="13" xfId="0" applyNumberFormat="1" applyFont="1" applyBorder="1" applyAlignment="1" applyProtection="1">
      <alignment horizontal="center" vertical="center" wrapText="1"/>
      <protection locked="0"/>
    </xf>
    <xf numFmtId="0" fontId="2" fillId="0" borderId="0" xfId="0" applyFont="1" applyBorder="1" applyAlignment="1">
      <alignment horizontal="justify" vertical="center" wrapText="1"/>
    </xf>
    <xf numFmtId="0" fontId="2" fillId="0" borderId="0" xfId="0" applyFont="1" applyAlignment="1">
      <alignment vertical="center" wrapText="1"/>
    </xf>
    <xf numFmtId="0" fontId="3" fillId="0" borderId="0" xfId="0" applyFont="1" applyAlignment="1">
      <alignment horizontal="center" vertical="center" wrapText="1"/>
    </xf>
    <xf numFmtId="0" fontId="74" fillId="0" borderId="26" xfId="0" applyFont="1" applyBorder="1" applyAlignment="1" applyProtection="1">
      <alignment horizontal="center" vertical="center" wrapText="1"/>
      <protection locked="0"/>
    </xf>
    <xf numFmtId="0" fontId="21" fillId="0" borderId="26" xfId="0" applyFont="1" applyBorder="1" applyAlignment="1" applyProtection="1">
      <alignment horizontal="center" vertical="center" wrapText="1"/>
      <protection locked="0"/>
    </xf>
    <xf numFmtId="0" fontId="9" fillId="0" borderId="11" xfId="0" applyFont="1" applyBorder="1" applyAlignment="1" applyProtection="1">
      <alignment horizontal="left" vertical="center" wrapText="1"/>
      <protection locked="0"/>
    </xf>
    <xf numFmtId="176" fontId="2" fillId="0" borderId="32" xfId="0" applyNumberFormat="1" applyFont="1" applyBorder="1" applyAlignment="1" applyProtection="1">
      <alignment horizontal="center" vertical="center" wrapText="1"/>
      <protection locked="0"/>
    </xf>
    <xf numFmtId="40" fontId="2" fillId="0" borderId="35" xfId="0" applyNumberFormat="1" applyFont="1" applyBorder="1" applyAlignment="1" applyProtection="1">
      <alignment horizontal="center" vertical="center" wrapText="1"/>
      <protection locked="0"/>
    </xf>
    <xf numFmtId="40" fontId="2" fillId="0" borderId="13" xfId="0" applyNumberFormat="1" applyFont="1" applyBorder="1" applyAlignment="1" applyProtection="1">
      <alignment horizontal="center" vertical="center" wrapText="1"/>
      <protection locked="0"/>
    </xf>
    <xf numFmtId="0" fontId="85" fillId="0" borderId="11" xfId="0" applyFont="1" applyBorder="1" applyAlignment="1" applyProtection="1">
      <alignment horizontal="left" vertical="center" wrapText="1"/>
      <protection locked="0"/>
    </xf>
    <xf numFmtId="0" fontId="6" fillId="0" borderId="11" xfId="0" applyFont="1" applyBorder="1" applyAlignment="1" applyProtection="1">
      <alignment horizontal="left" vertical="center" wrapText="1"/>
      <protection locked="0"/>
    </xf>
    <xf numFmtId="0" fontId="2" fillId="0" borderId="30" xfId="0" applyFont="1" applyBorder="1" applyAlignment="1" applyProtection="1">
      <alignment horizontal="center" vertical="center"/>
      <protection locked="0"/>
    </xf>
    <xf numFmtId="0" fontId="2" fillId="0" borderId="5" xfId="0" applyFont="1" applyBorder="1" applyAlignment="1" applyProtection="1">
      <alignment horizontal="center" vertical="center" wrapText="1"/>
    </xf>
    <xf numFmtId="0" fontId="6" fillId="0" borderId="11" xfId="0" applyFont="1" applyBorder="1" applyAlignment="1">
      <alignment horizontal="center" vertical="center" wrapText="1"/>
    </xf>
    <xf numFmtId="0" fontId="2" fillId="0" borderId="37" xfId="0" applyFont="1" applyBorder="1" applyAlignment="1">
      <alignment horizontal="left" vertical="top" wrapText="1" indent="1"/>
    </xf>
    <xf numFmtId="0" fontId="2" fillId="0" borderId="38" xfId="0" applyFont="1" applyBorder="1" applyAlignment="1">
      <alignment horizontal="left" vertical="top" wrapText="1" indent="1"/>
    </xf>
    <xf numFmtId="38" fontId="5" fillId="9" borderId="37" xfId="0" applyNumberFormat="1" applyFont="1" applyFill="1" applyBorder="1" applyAlignment="1" applyProtection="1">
      <alignment wrapText="1"/>
    </xf>
    <xf numFmtId="0" fontId="0" fillId="9" borderId="34" xfId="0" applyFill="1" applyBorder="1" applyAlignment="1" applyProtection="1">
      <alignment wrapText="1"/>
    </xf>
    <xf numFmtId="0" fontId="5" fillId="9" borderId="37" xfId="0" applyFont="1" applyFill="1" applyBorder="1" applyAlignment="1" applyProtection="1">
      <alignment wrapText="1"/>
    </xf>
    <xf numFmtId="177" fontId="5" fillId="9" borderId="37" xfId="0" applyNumberFormat="1" applyFont="1" applyFill="1" applyBorder="1" applyAlignment="1" applyProtection="1">
      <alignment wrapText="1"/>
    </xf>
    <xf numFmtId="0" fontId="5" fillId="0" borderId="38" xfId="0" applyFont="1" applyBorder="1" applyAlignment="1" applyProtection="1">
      <alignment horizontal="center" vertical="center" wrapText="1"/>
      <protection locked="0"/>
    </xf>
    <xf numFmtId="179" fontId="5" fillId="0" borderId="38" xfId="0" applyNumberFormat="1" applyFont="1" applyBorder="1" applyAlignment="1" applyProtection="1">
      <alignment horizontal="center" wrapText="1"/>
      <protection locked="0"/>
    </xf>
    <xf numFmtId="179" fontId="5" fillId="0" borderId="11" xfId="0" applyNumberFormat="1" applyFont="1" applyBorder="1" applyAlignment="1" applyProtection="1">
      <alignment horizontal="center" wrapText="1"/>
      <protection locked="0"/>
    </xf>
    <xf numFmtId="179" fontId="5" fillId="0" borderId="107" xfId="0" applyNumberFormat="1" applyFont="1" applyBorder="1" applyAlignment="1" applyProtection="1">
      <alignment horizontal="center" wrapText="1"/>
      <protection locked="0"/>
    </xf>
    <xf numFmtId="0" fontId="21" fillId="0" borderId="26" xfId="0" applyFont="1" applyBorder="1" applyAlignment="1" applyProtection="1">
      <alignment horizontal="left" vertical="center" wrapText="1"/>
      <protection locked="0"/>
    </xf>
    <xf numFmtId="177" fontId="5" fillId="0" borderId="107" xfId="0" applyNumberFormat="1" applyFont="1" applyBorder="1" applyAlignment="1" applyProtection="1">
      <alignment horizontal="center" vertical="center" wrapText="1"/>
      <protection locked="0"/>
    </xf>
    <xf numFmtId="0" fontId="4" fillId="0" borderId="79" xfId="0" applyFont="1" applyFill="1" applyBorder="1" applyAlignment="1" applyProtection="1">
      <alignment horizontal="center" vertical="top" wrapText="1"/>
    </xf>
    <xf numFmtId="176" fontId="21" fillId="5" borderId="32" xfId="0" applyNumberFormat="1" applyFont="1" applyFill="1" applyBorder="1" applyAlignment="1" applyProtection="1">
      <alignment horizontal="center" vertical="center" wrapText="1"/>
    </xf>
    <xf numFmtId="0" fontId="14" fillId="0" borderId="0" xfId="0" applyFont="1" applyAlignment="1">
      <alignment horizontal="left" vertical="center"/>
    </xf>
    <xf numFmtId="0" fontId="2" fillId="0" borderId="0" xfId="0" applyFont="1" applyAlignment="1">
      <alignment vertical="top"/>
    </xf>
    <xf numFmtId="0" fontId="58" fillId="0" borderId="0" xfId="0" applyFont="1" applyBorder="1" applyAlignment="1">
      <alignment vertical="center"/>
    </xf>
    <xf numFmtId="0" fontId="9" fillId="0" borderId="0" xfId="0" applyFont="1" applyAlignment="1">
      <alignment vertical="center" wrapText="1"/>
    </xf>
    <xf numFmtId="0" fontId="6" fillId="0" borderId="11" xfId="0" applyFont="1" applyBorder="1" applyAlignment="1">
      <alignment horizontal="left" vertical="center" wrapText="1" indent="1"/>
    </xf>
    <xf numFmtId="0" fontId="21" fillId="0" borderId="0" xfId="0" applyFont="1" applyAlignment="1" applyProtection="1">
      <alignment vertical="top"/>
    </xf>
    <xf numFmtId="0" fontId="2" fillId="0" borderId="0" xfId="0" applyFont="1" applyAlignment="1" applyProtection="1">
      <alignment vertical="center"/>
      <protection locked="0"/>
    </xf>
    <xf numFmtId="0" fontId="2" fillId="0" borderId="0" xfId="0" applyFont="1" applyBorder="1" applyAlignment="1" applyProtection="1">
      <alignment horizontal="left" vertical="center" wrapText="1"/>
    </xf>
    <xf numFmtId="0" fontId="2" fillId="0" borderId="0" xfId="0" applyFont="1" applyAlignment="1">
      <alignment horizontal="left" vertical="center" wrapText="1"/>
    </xf>
    <xf numFmtId="0" fontId="64" fillId="0" borderId="11" xfId="2" applyFont="1" applyBorder="1" applyAlignment="1" applyProtection="1">
      <alignment horizontal="center" vertical="top" wrapText="1"/>
    </xf>
    <xf numFmtId="0" fontId="60" fillId="0" borderId="11" xfId="2" applyFont="1" applyBorder="1" applyAlignment="1" applyProtection="1">
      <alignment horizontal="center" vertical="center" wrapText="1"/>
    </xf>
    <xf numFmtId="0" fontId="66" fillId="0" borderId="30" xfId="2" applyFont="1" applyBorder="1" applyAlignment="1" applyProtection="1">
      <alignment vertical="center"/>
    </xf>
    <xf numFmtId="0" fontId="10" fillId="0" borderId="0" xfId="0" applyFont="1" applyAlignment="1">
      <alignment horizontal="center" vertical="center"/>
    </xf>
    <xf numFmtId="0" fontId="2" fillId="0" borderId="0" xfId="0" applyFont="1" applyAlignment="1">
      <alignment horizontal="center" vertical="center"/>
    </xf>
    <xf numFmtId="0" fontId="2" fillId="0" borderId="0" xfId="0" applyFont="1" applyBorder="1" applyAlignment="1" applyProtection="1">
      <alignment vertical="center"/>
    </xf>
    <xf numFmtId="38" fontId="21" fillId="0" borderId="61" xfId="0" applyNumberFormat="1" applyFont="1" applyBorder="1" applyAlignment="1" applyProtection="1">
      <alignment horizontal="center" vertical="center" wrapText="1"/>
    </xf>
    <xf numFmtId="38" fontId="21" fillId="0" borderId="59" xfId="0" applyNumberFormat="1" applyFont="1" applyBorder="1" applyAlignment="1" applyProtection="1">
      <alignment horizontal="center" vertical="center" wrapText="1"/>
    </xf>
    <xf numFmtId="38" fontId="5" fillId="0" borderId="26" xfId="0" applyNumberFormat="1" applyFont="1" applyBorder="1" applyAlignment="1" applyProtection="1">
      <alignment horizontal="center" vertical="center" wrapText="1"/>
    </xf>
    <xf numFmtId="177" fontId="5" fillId="0" borderId="38" xfId="0" applyNumberFormat="1" applyFont="1" applyBorder="1" applyAlignment="1" applyProtection="1">
      <alignment horizontal="center" vertical="center" wrapText="1"/>
    </xf>
    <xf numFmtId="0" fontId="21" fillId="0" borderId="26" xfId="0" applyFont="1" applyBorder="1" applyAlignment="1" applyProtection="1">
      <alignment horizontal="center" vertical="center"/>
    </xf>
    <xf numFmtId="177" fontId="5" fillId="0" borderId="103" xfId="0" applyNumberFormat="1" applyFont="1" applyBorder="1" applyAlignment="1" applyProtection="1">
      <alignment horizontal="center" vertical="center" wrapText="1"/>
    </xf>
    <xf numFmtId="177" fontId="5" fillId="0" borderId="102" xfId="0" applyNumberFormat="1" applyFont="1" applyBorder="1" applyAlignment="1" applyProtection="1">
      <alignment horizontal="center" vertical="center" wrapText="1"/>
    </xf>
    <xf numFmtId="177" fontId="5" fillId="0" borderId="104" xfId="0" applyNumberFormat="1" applyFont="1" applyBorder="1" applyAlignment="1" applyProtection="1">
      <alignment horizontal="center" vertical="center" wrapText="1"/>
    </xf>
    <xf numFmtId="177" fontId="5" fillId="0" borderId="105" xfId="0" applyNumberFormat="1" applyFont="1" applyBorder="1" applyAlignment="1" applyProtection="1">
      <alignment horizontal="center" vertical="center" wrapText="1"/>
    </xf>
    <xf numFmtId="0" fontId="21" fillId="0" borderId="26" xfId="0" applyFont="1" applyBorder="1" applyAlignment="1" applyProtection="1">
      <alignment horizontal="left" vertical="center"/>
    </xf>
    <xf numFmtId="176" fontId="48" fillId="0" borderId="54" xfId="0" applyNumberFormat="1" applyFont="1" applyBorder="1" applyAlignment="1" applyProtection="1">
      <alignment horizontal="center" vertical="center" wrapText="1"/>
    </xf>
    <xf numFmtId="176" fontId="48" fillId="0" borderId="10" xfId="0" applyNumberFormat="1" applyFont="1" applyBorder="1" applyAlignment="1" applyProtection="1">
      <alignment horizontal="center" vertical="center" wrapText="1"/>
    </xf>
    <xf numFmtId="176" fontId="2" fillId="0" borderId="46" xfId="0" applyNumberFormat="1" applyFont="1" applyBorder="1" applyAlignment="1" applyProtection="1">
      <alignment horizontal="center" vertical="center" wrapText="1"/>
    </xf>
    <xf numFmtId="40" fontId="2" fillId="0" borderId="85" xfId="0" applyNumberFormat="1" applyFont="1" applyBorder="1" applyAlignment="1" applyProtection="1">
      <alignment horizontal="center" vertical="center" wrapText="1"/>
    </xf>
    <xf numFmtId="40" fontId="2" fillId="0" borderId="52" xfId="0" applyNumberFormat="1" applyFont="1" applyBorder="1" applyAlignment="1" applyProtection="1">
      <alignment horizontal="center" vertical="center" wrapText="1"/>
    </xf>
    <xf numFmtId="0" fontId="48" fillId="0" borderId="0" xfId="0" applyFont="1" applyAlignment="1" applyProtection="1">
      <alignment horizontal="center" vertical="center"/>
    </xf>
    <xf numFmtId="0" fontId="48" fillId="0" borderId="0" xfId="0" applyFont="1" applyAlignment="1" applyProtection="1">
      <alignment horizontal="center" vertical="center"/>
    </xf>
    <xf numFmtId="0" fontId="21" fillId="0" borderId="0" xfId="0" applyFont="1" applyBorder="1" applyAlignment="1" applyProtection="1">
      <alignment horizontal="justify" vertical="center" wrapText="1"/>
    </xf>
    <xf numFmtId="0" fontId="0" fillId="0" borderId="0" xfId="0" applyAlignment="1">
      <alignment vertical="center" wrapText="1"/>
    </xf>
    <xf numFmtId="0" fontId="2" fillId="0" borderId="0" xfId="0" applyFont="1" applyBorder="1" applyAlignment="1" applyProtection="1">
      <alignment horizontal="left" vertical="center" wrapText="1"/>
    </xf>
    <xf numFmtId="0" fontId="0" fillId="0" borderId="0" xfId="0" applyFont="1" applyBorder="1" applyAlignment="1">
      <alignment horizontal="left" vertical="center" wrapText="1"/>
    </xf>
    <xf numFmtId="0" fontId="3" fillId="0" borderId="0" xfId="0" applyFont="1" applyAlignment="1">
      <alignment horizontal="center" vertical="center"/>
    </xf>
    <xf numFmtId="0" fontId="2" fillId="0" borderId="0" xfId="0" applyFont="1" applyAlignment="1">
      <alignment vertical="center"/>
    </xf>
    <xf numFmtId="0" fontId="2" fillId="0" borderId="0" xfId="0" applyFont="1" applyAlignment="1">
      <alignment horizontal="left" vertical="center" wrapText="1"/>
    </xf>
    <xf numFmtId="0" fontId="0" fillId="0" borderId="0" xfId="0" applyAlignment="1">
      <alignment horizontal="left" vertical="center" wrapText="1"/>
    </xf>
    <xf numFmtId="0" fontId="3" fillId="0" borderId="1" xfId="0" applyFont="1" applyBorder="1" applyAlignment="1">
      <alignment horizontal="center" vertical="center" wrapText="1"/>
    </xf>
    <xf numFmtId="0" fontId="3" fillId="0" borderId="3" xfId="0" applyFont="1" applyBorder="1" applyAlignment="1">
      <alignment horizontal="center" vertical="center" wrapText="1"/>
    </xf>
    <xf numFmtId="0" fontId="4"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8" xfId="0" applyFont="1" applyBorder="1" applyAlignment="1">
      <alignment horizontal="center" vertical="center" wrapText="1"/>
    </xf>
    <xf numFmtId="0" fontId="96" fillId="0" borderId="0" xfId="0" applyFont="1" applyAlignment="1">
      <alignment horizontal="center" vertical="center"/>
    </xf>
    <xf numFmtId="0" fontId="91" fillId="0" borderId="89" xfId="0" applyFont="1" applyBorder="1" applyAlignment="1">
      <alignment horizontal="center" vertical="top" wrapText="1"/>
    </xf>
    <xf numFmtId="0" fontId="0" fillId="0" borderId="90" xfId="0" applyBorder="1" applyAlignment="1">
      <alignment horizontal="center" vertical="top" wrapText="1"/>
    </xf>
    <xf numFmtId="0" fontId="21" fillId="0" borderId="0" xfId="0" applyFont="1" applyAlignment="1">
      <alignment horizontal="justify" vertical="center"/>
    </xf>
    <xf numFmtId="0" fontId="4" fillId="0" borderId="0" xfId="0" applyFont="1" applyAlignment="1">
      <alignment horizontal="center" vertical="center"/>
    </xf>
    <xf numFmtId="0" fontId="0" fillId="0" borderId="0" xfId="0" applyAlignment="1">
      <alignment horizontal="center" vertical="center"/>
    </xf>
    <xf numFmtId="0" fontId="91" fillId="0" borderId="88" xfId="0" applyFont="1" applyBorder="1" applyAlignment="1">
      <alignment horizontal="center" vertical="top" wrapText="1"/>
    </xf>
    <xf numFmtId="0" fontId="21" fillId="0" borderId="89" xfId="0" applyFont="1" applyBorder="1" applyAlignment="1">
      <alignment horizontal="left" vertical="top" wrapText="1" indent="3"/>
    </xf>
    <xf numFmtId="0" fontId="21" fillId="0" borderId="90" xfId="0" applyFont="1" applyBorder="1" applyAlignment="1">
      <alignment horizontal="left" vertical="top" wrapText="1" indent="3"/>
    </xf>
    <xf numFmtId="0" fontId="48" fillId="0" borderId="11" xfId="0" applyFont="1" applyBorder="1" applyAlignment="1">
      <alignment horizontal="center" vertical="center" wrapText="1"/>
    </xf>
    <xf numFmtId="0" fontId="48" fillId="0" borderId="37" xfId="0" applyFont="1" applyBorder="1" applyAlignment="1">
      <alignment horizontal="center" vertical="center" wrapText="1"/>
    </xf>
    <xf numFmtId="0" fontId="48" fillId="0" borderId="99" xfId="0" applyFont="1" applyBorder="1" applyAlignment="1">
      <alignment horizontal="left" vertical="center" wrapText="1" indent="2"/>
    </xf>
    <xf numFmtId="0" fontId="48" fillId="0" borderId="87" xfId="0" applyFont="1" applyBorder="1" applyAlignment="1">
      <alignment horizontal="left" vertical="center" wrapText="1" indent="2"/>
    </xf>
    <xf numFmtId="0" fontId="48" fillId="0" borderId="97" xfId="0" applyFont="1" applyBorder="1" applyAlignment="1">
      <alignment horizontal="justify" vertical="center" wrapText="1"/>
    </xf>
    <xf numFmtId="0" fontId="48" fillId="0" borderId="95" xfId="0" applyFont="1" applyBorder="1" applyAlignment="1">
      <alignment horizontal="justify" vertical="center" wrapText="1"/>
    </xf>
    <xf numFmtId="0" fontId="48" fillId="0" borderId="98" xfId="0" applyFont="1" applyBorder="1" applyAlignment="1">
      <alignment horizontal="justify" vertical="center" wrapText="1"/>
    </xf>
    <xf numFmtId="0" fontId="60" fillId="0" borderId="26" xfId="2" applyFont="1" applyBorder="1" applyAlignment="1" applyProtection="1">
      <alignment horizontal="left"/>
      <protection locked="0"/>
    </xf>
    <xf numFmtId="0" fontId="60" fillId="0" borderId="28" xfId="2" applyFont="1" applyBorder="1" applyAlignment="1" applyProtection="1">
      <alignment horizontal="left"/>
      <protection locked="0"/>
    </xf>
    <xf numFmtId="0" fontId="60" fillId="0" borderId="25" xfId="2" applyFont="1" applyBorder="1" applyAlignment="1" applyProtection="1">
      <alignment horizontal="left" wrapText="1"/>
      <protection locked="0"/>
    </xf>
    <xf numFmtId="0" fontId="60" fillId="0" borderId="0" xfId="2" applyFont="1" applyBorder="1" applyAlignment="1" applyProtection="1">
      <alignment horizontal="left" wrapText="1"/>
      <protection locked="0"/>
    </xf>
    <xf numFmtId="0" fontId="60" fillId="0" borderId="26" xfId="2" applyFont="1" applyBorder="1" applyAlignment="1" applyProtection="1">
      <alignment horizontal="center" wrapText="1"/>
      <protection locked="0"/>
    </xf>
    <xf numFmtId="0" fontId="64" fillId="0" borderId="11" xfId="2" applyFont="1" applyBorder="1" applyAlignment="1" applyProtection="1">
      <alignment horizontal="center" vertical="top" wrapText="1"/>
    </xf>
    <xf numFmtId="0" fontId="64" fillId="0" borderId="32" xfId="2" applyFont="1" applyBorder="1" applyAlignment="1" applyProtection="1">
      <alignment horizontal="center" vertical="top" wrapText="1"/>
    </xf>
    <xf numFmtId="0" fontId="63" fillId="0" borderId="35" xfId="2" applyFont="1" applyBorder="1" applyAlignment="1" applyProtection="1">
      <alignment horizontal="center" vertical="center" wrapText="1"/>
    </xf>
    <xf numFmtId="0" fontId="21" fillId="0" borderId="11" xfId="0" applyFont="1" applyBorder="1" applyAlignment="1" applyProtection="1">
      <alignment horizontal="center" vertical="center"/>
    </xf>
    <xf numFmtId="0" fontId="21" fillId="0" borderId="36" xfId="0" applyFont="1" applyBorder="1" applyAlignment="1" applyProtection="1">
      <alignment horizontal="center" vertical="center"/>
    </xf>
    <xf numFmtId="0" fontId="77" fillId="0" borderId="32" xfId="2" applyFont="1" applyBorder="1" applyAlignment="1" applyProtection="1">
      <alignment horizontal="center" vertical="center" wrapText="1"/>
    </xf>
    <xf numFmtId="0" fontId="77" fillId="0" borderId="30" xfId="2" applyFont="1" applyBorder="1" applyAlignment="1" applyProtection="1">
      <alignment horizontal="center" vertical="center" wrapText="1"/>
    </xf>
    <xf numFmtId="0" fontId="77" fillId="0" borderId="106" xfId="2" applyFont="1" applyBorder="1" applyAlignment="1" applyProtection="1">
      <alignment horizontal="center" vertical="center" wrapText="1"/>
    </xf>
    <xf numFmtId="0" fontId="60" fillId="0" borderId="11" xfId="2" applyFont="1" applyBorder="1" applyAlignment="1" applyProtection="1">
      <alignment horizontal="center" vertical="center" wrapText="1"/>
    </xf>
    <xf numFmtId="0" fontId="60" fillId="0" borderId="0" xfId="2" applyFont="1" applyBorder="1" applyAlignment="1" applyProtection="1">
      <alignment horizontal="center"/>
      <protection locked="0"/>
    </xf>
    <xf numFmtId="0" fontId="65" fillId="0" borderId="0" xfId="2" applyFont="1" applyAlignment="1" applyProtection="1">
      <alignment horizontal="center" vertical="center"/>
    </xf>
    <xf numFmtId="0" fontId="67" fillId="0" borderId="25" xfId="2" applyFont="1" applyBorder="1" applyAlignment="1" applyProtection="1">
      <alignment horizontal="justify" vertical="center" wrapText="1"/>
    </xf>
    <xf numFmtId="0" fontId="67" fillId="0" borderId="0" xfId="2" applyFont="1" applyBorder="1" applyAlignment="1" applyProtection="1">
      <alignment horizontal="justify" vertical="center" wrapText="1"/>
    </xf>
    <xf numFmtId="0" fontId="67" fillId="0" borderId="27" xfId="2" applyFont="1" applyBorder="1" applyAlignment="1" applyProtection="1">
      <alignment horizontal="justify" vertical="center" wrapText="1"/>
    </xf>
    <xf numFmtId="0" fontId="66" fillId="0" borderId="32" xfId="2" applyFont="1" applyBorder="1" applyAlignment="1" applyProtection="1">
      <alignment vertical="center"/>
    </xf>
    <xf numFmtId="0" fontId="66" fillId="0" borderId="30" xfId="2" applyFont="1" applyBorder="1" applyAlignment="1" applyProtection="1">
      <alignment vertical="center"/>
    </xf>
    <xf numFmtId="0" fontId="62" fillId="0" borderId="26" xfId="2" applyFont="1" applyBorder="1" applyAlignment="1" applyProtection="1">
      <alignment horizontal="justify" wrapText="1"/>
    </xf>
    <xf numFmtId="0" fontId="47" fillId="0" borderId="26" xfId="2" applyFont="1" applyBorder="1" applyAlignment="1" applyProtection="1">
      <alignment horizontal="justify" wrapText="1"/>
    </xf>
    <xf numFmtId="0" fontId="67" fillId="0" borderId="22" xfId="2" applyFont="1" applyBorder="1" applyAlignment="1" applyProtection="1">
      <alignment horizontal="justify" vertical="top" wrapText="1"/>
    </xf>
    <xf numFmtId="0" fontId="67" fillId="0" borderId="23" xfId="2" applyFont="1" applyBorder="1" applyAlignment="1" applyProtection="1">
      <alignment horizontal="justify" vertical="top" wrapText="1"/>
    </xf>
    <xf numFmtId="0" fontId="67" fillId="0" borderId="24" xfId="2" applyFont="1" applyBorder="1" applyAlignment="1" applyProtection="1">
      <alignment horizontal="justify" vertical="top" wrapText="1"/>
    </xf>
    <xf numFmtId="0" fontId="67" fillId="0" borderId="25" xfId="2" applyFont="1" applyBorder="1" applyAlignment="1" applyProtection="1">
      <alignment horizontal="justify" vertical="top" wrapText="1"/>
    </xf>
    <xf numFmtId="0" fontId="67" fillId="0" borderId="0" xfId="2" applyFont="1" applyBorder="1" applyAlignment="1" applyProtection="1">
      <alignment horizontal="justify" vertical="top" wrapText="1"/>
    </xf>
    <xf numFmtId="0" fontId="67" fillId="0" borderId="27" xfId="2" applyFont="1" applyBorder="1" applyAlignment="1" applyProtection="1">
      <alignment horizontal="justify" vertical="top" wrapText="1"/>
    </xf>
    <xf numFmtId="0" fontId="66" fillId="0" borderId="25" xfId="2" applyFont="1" applyBorder="1" applyAlignment="1" applyProtection="1">
      <alignment horizontal="left" wrapText="1"/>
    </xf>
    <xf numFmtId="0" fontId="0" fillId="0" borderId="0" xfId="0" applyBorder="1" applyAlignment="1" applyProtection="1">
      <alignment wrapText="1"/>
    </xf>
    <xf numFmtId="0" fontId="60" fillId="0" borderId="38" xfId="2" applyFont="1" applyBorder="1" applyAlignment="1" applyProtection="1">
      <alignment horizontal="center" vertical="center" wrapText="1"/>
    </xf>
    <xf numFmtId="0" fontId="60" fillId="0" borderId="29" xfId="2" applyFont="1" applyBorder="1" applyAlignment="1" applyProtection="1">
      <alignment horizontal="center" vertical="center" wrapText="1"/>
    </xf>
    <xf numFmtId="0" fontId="63" fillId="0" borderId="31" xfId="2" applyFont="1" applyBorder="1" applyAlignment="1" applyProtection="1">
      <alignment horizontal="center" vertical="center" wrapText="1"/>
    </xf>
    <xf numFmtId="0" fontId="21" fillId="0" borderId="11" xfId="0" applyFont="1" applyBorder="1" applyAlignment="1" applyProtection="1">
      <alignment horizontal="center" vertical="center" wrapText="1"/>
    </xf>
    <xf numFmtId="0" fontId="60" fillId="0" borderId="26" xfId="2" applyFont="1" applyBorder="1" applyAlignment="1" applyProtection="1">
      <alignment horizontal="center" vertical="center" wrapText="1"/>
    </xf>
    <xf numFmtId="0" fontId="60" fillId="0" borderId="25" xfId="2" applyFont="1" applyBorder="1" applyAlignment="1" applyProtection="1">
      <alignment wrapText="1"/>
    </xf>
    <xf numFmtId="0" fontId="60" fillId="0" borderId="0" xfId="2" applyFont="1" applyBorder="1" applyAlignment="1" applyProtection="1">
      <alignment wrapText="1"/>
    </xf>
    <xf numFmtId="0" fontId="60" fillId="0" borderId="26" xfId="2" applyFont="1" applyBorder="1" applyAlignment="1" applyProtection="1">
      <alignment horizontal="center"/>
      <protection locked="0"/>
    </xf>
    <xf numFmtId="0" fontId="60" fillId="0" borderId="28" xfId="2" applyFont="1" applyBorder="1" applyAlignment="1" applyProtection="1">
      <alignment horizontal="center"/>
      <protection locked="0"/>
    </xf>
    <xf numFmtId="0" fontId="62" fillId="0" borderId="30" xfId="2" applyFont="1" applyBorder="1" applyAlignment="1" applyProtection="1">
      <alignment horizontal="justify" wrapText="1"/>
    </xf>
    <xf numFmtId="0" fontId="47" fillId="0" borderId="30" xfId="2" applyFont="1" applyBorder="1" applyAlignment="1" applyProtection="1">
      <alignment horizontal="justify" wrapText="1"/>
    </xf>
    <xf numFmtId="0" fontId="60" fillId="0" borderId="22" xfId="2" applyFont="1" applyBorder="1" applyAlignment="1" applyProtection="1">
      <alignment vertical="top" wrapText="1"/>
      <protection locked="0"/>
    </xf>
    <xf numFmtId="0" fontId="60" fillId="0" borderId="23" xfId="2" applyFont="1" applyBorder="1" applyAlignment="1" applyProtection="1">
      <alignment vertical="top" wrapText="1"/>
      <protection locked="0"/>
    </xf>
    <xf numFmtId="0" fontId="60" fillId="0" borderId="24" xfId="2" applyFont="1" applyBorder="1" applyAlignment="1" applyProtection="1">
      <alignment vertical="top" wrapText="1"/>
      <protection locked="0"/>
    </xf>
    <xf numFmtId="0" fontId="60" fillId="0" borderId="25" xfId="2" applyFont="1" applyBorder="1" applyAlignment="1" applyProtection="1">
      <alignment horizontal="justify"/>
    </xf>
    <xf numFmtId="0" fontId="21" fillId="0" borderId="0" xfId="0" applyFont="1" applyBorder="1" applyAlignment="1"/>
    <xf numFmtId="0" fontId="39" fillId="0" borderId="30" xfId="2" applyFont="1" applyBorder="1" applyAlignment="1" applyProtection="1">
      <alignment horizontal="left" wrapText="1"/>
      <protection locked="0"/>
    </xf>
    <xf numFmtId="0" fontId="0" fillId="0" borderId="30" xfId="0" applyBorder="1" applyAlignment="1">
      <alignment horizontal="left" wrapText="1"/>
    </xf>
    <xf numFmtId="0" fontId="0" fillId="0" borderId="31" xfId="0" applyBorder="1" applyAlignment="1">
      <alignment horizontal="left" wrapText="1"/>
    </xf>
    <xf numFmtId="0" fontId="60" fillId="0" borderId="30" xfId="2" applyFont="1" applyBorder="1" applyAlignment="1" applyProtection="1">
      <alignment horizontal="left" wrapText="1"/>
      <protection locked="0"/>
    </xf>
    <xf numFmtId="0" fontId="36" fillId="0" borderId="30" xfId="2" applyFont="1" applyBorder="1" applyAlignment="1" applyProtection="1">
      <alignment horizontal="left" wrapText="1"/>
      <protection locked="0"/>
    </xf>
    <xf numFmtId="0" fontId="60" fillId="0" borderId="26" xfId="2" applyFont="1" applyBorder="1" applyAlignment="1" applyProtection="1">
      <alignment horizontal="left" wrapText="1"/>
      <protection locked="0"/>
    </xf>
    <xf numFmtId="0" fontId="0" fillId="0" borderId="26" xfId="0" applyBorder="1" applyAlignment="1">
      <alignment horizontal="left" wrapText="1"/>
    </xf>
    <xf numFmtId="0" fontId="0" fillId="0" borderId="28" xfId="0" applyBorder="1" applyAlignment="1">
      <alignment horizontal="left" wrapText="1"/>
    </xf>
    <xf numFmtId="0" fontId="60" fillId="0" borderId="0" xfId="2" applyFont="1" applyBorder="1" applyAlignment="1" applyProtection="1">
      <alignment horizontal="justify" vertical="top" wrapText="1"/>
    </xf>
    <xf numFmtId="0" fontId="47" fillId="0" borderId="0" xfId="2" applyFont="1" applyBorder="1" applyAlignment="1" applyProtection="1">
      <alignment vertical="center"/>
    </xf>
    <xf numFmtId="0" fontId="47" fillId="0" borderId="27" xfId="2" applyFont="1" applyBorder="1" applyAlignment="1" applyProtection="1">
      <alignment vertical="center"/>
    </xf>
    <xf numFmtId="0" fontId="60" fillId="0" borderId="0" xfId="2" applyFont="1" applyFill="1" applyBorder="1" applyAlignment="1" applyProtection="1">
      <alignment horizontal="justify" vertical="top" wrapText="1"/>
    </xf>
    <xf numFmtId="0" fontId="60" fillId="0" borderId="0" xfId="2" applyFont="1" applyFill="1" applyBorder="1" applyAlignment="1" applyProtection="1">
      <alignment vertical="center"/>
    </xf>
    <xf numFmtId="0" fontId="60" fillId="0" borderId="27" xfId="2" applyFont="1" applyFill="1" applyBorder="1" applyAlignment="1" applyProtection="1">
      <alignment vertical="center"/>
    </xf>
    <xf numFmtId="0" fontId="60" fillId="0" borderId="0" xfId="2" applyFont="1" applyBorder="1" applyAlignment="1" applyProtection="1">
      <alignment horizontal="center" wrapText="1"/>
    </xf>
    <xf numFmtId="14" fontId="60" fillId="0" borderId="26" xfId="2" applyNumberFormat="1" applyFont="1" applyBorder="1" applyAlignment="1" applyProtection="1">
      <alignment horizontal="center" wrapText="1"/>
      <protection locked="0"/>
    </xf>
    <xf numFmtId="0" fontId="60" fillId="0" borderId="0" xfId="2" applyFont="1" applyBorder="1" applyAlignment="1" applyProtection="1">
      <alignment horizontal="right" wrapText="1"/>
    </xf>
    <xf numFmtId="0" fontId="60" fillId="0" borderId="28" xfId="2" applyFont="1" applyBorder="1" applyAlignment="1" applyProtection="1">
      <alignment horizontal="center" wrapText="1"/>
      <protection locked="0"/>
    </xf>
    <xf numFmtId="0" fontId="63" fillId="0" borderId="25" xfId="2" applyFont="1" applyBorder="1" applyAlignment="1" applyProtection="1">
      <alignment horizontal="left" vertical="top" wrapText="1"/>
    </xf>
    <xf numFmtId="0" fontId="75" fillId="0" borderId="0" xfId="2" applyFont="1" applyBorder="1" applyAlignment="1" applyProtection="1">
      <alignment horizontal="left" vertical="top" wrapText="1"/>
    </xf>
    <xf numFmtId="0" fontId="75" fillId="0" borderId="27" xfId="2" applyFont="1" applyBorder="1" applyAlignment="1" applyProtection="1">
      <alignment horizontal="left" vertical="top" wrapText="1"/>
    </xf>
    <xf numFmtId="0" fontId="60" fillId="0" borderId="25" xfId="2" applyFont="1" applyBorder="1" applyAlignment="1" applyProtection="1">
      <alignment horizontal="left" vertical="center" wrapText="1"/>
      <protection locked="0"/>
    </xf>
    <xf numFmtId="0" fontId="60" fillId="0" borderId="0" xfId="2" applyFont="1" applyBorder="1" applyAlignment="1" applyProtection="1">
      <alignment horizontal="left" vertical="center" wrapText="1"/>
      <protection locked="0"/>
    </xf>
    <xf numFmtId="0" fontId="60" fillId="0" borderId="27" xfId="2" applyFont="1" applyBorder="1" applyAlignment="1" applyProtection="1">
      <alignment horizontal="left" vertical="center" wrapText="1"/>
      <protection locked="0"/>
    </xf>
    <xf numFmtId="0" fontId="63" fillId="0" borderId="25" xfId="2" applyFont="1" applyBorder="1" applyAlignment="1" applyProtection="1">
      <alignment horizontal="justify" vertical="top" wrapText="1"/>
    </xf>
    <xf numFmtId="0" fontId="63" fillId="0" borderId="0" xfId="2" applyFont="1" applyBorder="1" applyAlignment="1" applyProtection="1">
      <alignment horizontal="justify" vertical="top" wrapText="1"/>
    </xf>
    <xf numFmtId="0" fontId="63" fillId="0" borderId="27" xfId="2" applyFont="1" applyBorder="1" applyAlignment="1" applyProtection="1">
      <alignment horizontal="justify" vertical="top" wrapText="1"/>
    </xf>
    <xf numFmtId="0" fontId="60" fillId="0" borderId="25" xfId="2" applyFont="1" applyBorder="1" applyAlignment="1" applyProtection="1">
      <alignment horizontal="left" vertical="top" wrapText="1"/>
    </xf>
    <xf numFmtId="0" fontId="61" fillId="0" borderId="0" xfId="2" applyFont="1" applyBorder="1" applyAlignment="1" applyProtection="1">
      <alignment horizontal="left" vertical="top" wrapText="1"/>
    </xf>
    <xf numFmtId="0" fontId="61" fillId="0" borderId="27" xfId="2" applyFont="1" applyBorder="1" applyAlignment="1" applyProtection="1">
      <alignment horizontal="left" vertical="top" wrapText="1"/>
    </xf>
    <xf numFmtId="0" fontId="62" fillId="0" borderId="0" xfId="2" applyFont="1" applyAlignment="1" applyProtection="1">
      <alignment horizontal="center" vertical="top" wrapText="1"/>
    </xf>
    <xf numFmtId="0" fontId="10" fillId="0" borderId="0" xfId="2" applyFont="1" applyAlignment="1" applyProtection="1">
      <alignment horizontal="center" vertical="top" wrapText="1"/>
    </xf>
    <xf numFmtId="0" fontId="40" fillId="0" borderId="0" xfId="2" applyFont="1" applyAlignment="1" applyProtection="1">
      <alignment horizontal="center" vertical="top" wrapText="1"/>
    </xf>
    <xf numFmtId="0" fontId="62" fillId="0" borderId="0" xfId="2" applyFont="1" applyBorder="1" applyAlignment="1" applyProtection="1">
      <alignment vertical="top"/>
    </xf>
    <xf numFmtId="0" fontId="0" fillId="0" borderId="0" xfId="0" applyAlignment="1" applyProtection="1">
      <alignment vertical="top"/>
    </xf>
    <xf numFmtId="0" fontId="60" fillId="0" borderId="22" xfId="2" applyFont="1" applyBorder="1" applyAlignment="1" applyProtection="1">
      <alignment horizontal="justify" vertical="top" wrapText="1"/>
      <protection locked="0"/>
    </xf>
    <xf numFmtId="0" fontId="60" fillId="0" borderId="23" xfId="2" applyFont="1" applyBorder="1" applyAlignment="1" applyProtection="1">
      <alignment horizontal="justify" vertical="top" wrapText="1"/>
      <protection locked="0"/>
    </xf>
    <xf numFmtId="0" fontId="60" fillId="0" borderId="24" xfId="2" applyFont="1" applyBorder="1" applyAlignment="1" applyProtection="1">
      <alignment horizontal="justify" vertical="top" wrapText="1"/>
      <protection locked="0"/>
    </xf>
    <xf numFmtId="0" fontId="60" fillId="0" borderId="26" xfId="2" applyFont="1" applyBorder="1" applyAlignment="1" applyProtection="1">
      <alignment horizontal="center" shrinkToFit="1"/>
      <protection locked="0"/>
    </xf>
    <xf numFmtId="0" fontId="60" fillId="0" borderId="0" xfId="2" applyFont="1" applyBorder="1" applyAlignment="1" applyProtection="1">
      <alignment horizontal="left" shrinkToFit="1"/>
      <protection locked="0"/>
    </xf>
    <xf numFmtId="0" fontId="60" fillId="0" borderId="27" xfId="2" applyFont="1" applyBorder="1" applyAlignment="1" applyProtection="1">
      <alignment horizontal="left" shrinkToFit="1"/>
      <protection locked="0"/>
    </xf>
    <xf numFmtId="0" fontId="48" fillId="0" borderId="0" xfId="0" applyFont="1" applyAlignment="1" applyProtection="1">
      <alignment horizontal="center" vertical="center"/>
    </xf>
    <xf numFmtId="0" fontId="21" fillId="0" borderId="26" xfId="0" applyFont="1" applyBorder="1" applyAlignment="1" applyProtection="1">
      <alignment horizontal="left" vertical="center"/>
    </xf>
    <xf numFmtId="0" fontId="49" fillId="0" borderId="0" xfId="0" applyFont="1" applyBorder="1" applyAlignment="1" applyProtection="1">
      <alignment wrapText="1"/>
    </xf>
    <xf numFmtId="0" fontId="74" fillId="0" borderId="0" xfId="0" applyFont="1" applyAlignment="1">
      <alignment vertical="center"/>
    </xf>
    <xf numFmtId="0" fontId="21" fillId="0" borderId="0" xfId="0" applyFont="1" applyAlignment="1" applyProtection="1">
      <alignment horizontal="justify" vertical="center" wrapText="1"/>
    </xf>
    <xf numFmtId="0" fontId="0" fillId="0" borderId="0" xfId="0" applyAlignment="1">
      <alignment horizontal="justify" vertical="center"/>
    </xf>
    <xf numFmtId="0" fontId="5" fillId="0" borderId="31" xfId="0" applyFont="1" applyBorder="1" applyAlignment="1" applyProtection="1">
      <alignment horizontal="center" vertical="center" wrapText="1"/>
    </xf>
    <xf numFmtId="0" fontId="5" fillId="0" borderId="32" xfId="0" applyFont="1" applyBorder="1" applyAlignment="1" applyProtection="1">
      <alignment horizontal="center" vertical="center" wrapText="1"/>
    </xf>
    <xf numFmtId="0" fontId="5" fillId="0" borderId="36" xfId="0" applyFont="1" applyBorder="1" applyAlignment="1" applyProtection="1">
      <alignment horizontal="center" vertical="center" wrapText="1"/>
    </xf>
    <xf numFmtId="0" fontId="19" fillId="0" borderId="60" xfId="0" applyFont="1" applyBorder="1" applyAlignment="1" applyProtection="1">
      <alignment horizontal="center" vertical="center" wrapText="1"/>
    </xf>
    <xf numFmtId="0" fontId="19" fillId="0" borderId="58" xfId="0" applyFont="1" applyBorder="1" applyAlignment="1" applyProtection="1">
      <alignment horizontal="center" vertical="center" wrapText="1"/>
    </xf>
    <xf numFmtId="0" fontId="19" fillId="0" borderId="61" xfId="0" applyFont="1" applyBorder="1" applyAlignment="1" applyProtection="1">
      <alignment horizontal="center" vertical="center" wrapText="1"/>
    </xf>
    <xf numFmtId="0" fontId="19" fillId="0" borderId="59" xfId="0" applyFont="1" applyBorder="1" applyAlignment="1" applyProtection="1">
      <alignment horizontal="center" vertical="center" wrapText="1"/>
    </xf>
    <xf numFmtId="0" fontId="19" fillId="0" borderId="24" xfId="0" applyFont="1" applyBorder="1" applyAlignment="1" applyProtection="1">
      <alignment horizontal="center" vertical="center" wrapText="1"/>
    </xf>
    <xf numFmtId="0" fontId="0" fillId="0" borderId="37" xfId="0" applyBorder="1" applyAlignment="1">
      <alignment horizontal="center" vertical="center" wrapText="1"/>
    </xf>
    <xf numFmtId="0" fontId="19" fillId="0" borderId="28" xfId="0" applyFont="1" applyBorder="1" applyAlignment="1" applyProtection="1">
      <alignment horizontal="center" vertical="center" wrapText="1"/>
    </xf>
    <xf numFmtId="0" fontId="0" fillId="0" borderId="38" xfId="0" applyBorder="1" applyAlignment="1">
      <alignment horizontal="center" vertical="center" wrapText="1"/>
    </xf>
    <xf numFmtId="0" fontId="2" fillId="0" borderId="0" xfId="0" applyFont="1" applyBorder="1" applyAlignment="1" applyProtection="1">
      <alignment horizontal="left" vertical="center"/>
      <protection locked="0"/>
    </xf>
    <xf numFmtId="0" fontId="3" fillId="0" borderId="0" xfId="0" applyFont="1" applyAlignment="1" applyProtection="1">
      <alignment horizontal="center" vertical="center"/>
    </xf>
    <xf numFmtId="0" fontId="0" fillId="0" borderId="0" xfId="0" applyFont="1" applyAlignment="1">
      <alignment vertical="center"/>
    </xf>
    <xf numFmtId="0" fontId="54" fillId="0" borderId="0" xfId="0" applyFont="1" applyAlignment="1">
      <alignment vertical="center"/>
    </xf>
    <xf numFmtId="0" fontId="0" fillId="0" borderId="26" xfId="0" applyBorder="1" applyAlignment="1" applyProtection="1">
      <alignment horizontal="left" vertical="center"/>
    </xf>
    <xf numFmtId="0" fontId="5" fillId="0" borderId="58" xfId="0" applyFont="1" applyBorder="1" applyAlignment="1" applyProtection="1">
      <alignment horizontal="center" vertical="center" wrapText="1"/>
    </xf>
    <xf numFmtId="0" fontId="5" fillId="0" borderId="62" xfId="0" applyFont="1" applyBorder="1" applyAlignment="1" applyProtection="1">
      <alignment horizontal="center" vertical="center" wrapText="1"/>
    </xf>
    <xf numFmtId="0" fontId="5" fillId="0" borderId="60" xfId="0" applyFont="1" applyBorder="1" applyAlignment="1" applyProtection="1">
      <alignment horizontal="center" vertical="center" wrapText="1"/>
    </xf>
    <xf numFmtId="0" fontId="5" fillId="0" borderId="61" xfId="0" applyFont="1" applyBorder="1" applyAlignment="1" applyProtection="1">
      <alignment horizontal="center" vertical="center" wrapText="1"/>
    </xf>
    <xf numFmtId="0" fontId="5" fillId="0" borderId="59" xfId="0" applyFont="1" applyBorder="1" applyAlignment="1" applyProtection="1">
      <alignment horizontal="center" vertical="center" wrapText="1"/>
    </xf>
    <xf numFmtId="0" fontId="5" fillId="0" borderId="76" xfId="0" applyFont="1" applyBorder="1" applyAlignment="1" applyProtection="1">
      <alignment horizontal="center" vertical="center" wrapText="1"/>
    </xf>
    <xf numFmtId="0" fontId="5" fillId="0" borderId="23" xfId="0" applyFont="1" applyBorder="1" applyAlignment="1" applyProtection="1">
      <alignment horizontal="center" vertical="center" wrapText="1"/>
    </xf>
    <xf numFmtId="0" fontId="5" fillId="0" borderId="55" xfId="0" applyFont="1" applyBorder="1" applyAlignment="1" applyProtection="1">
      <alignment horizontal="center" vertical="center" wrapText="1"/>
    </xf>
    <xf numFmtId="0" fontId="5" fillId="0" borderId="26" xfId="0" applyFont="1" applyBorder="1" applyAlignment="1" applyProtection="1">
      <alignment horizontal="center" vertical="center" wrapText="1"/>
    </xf>
    <xf numFmtId="0" fontId="0" fillId="0" borderId="24" xfId="0" applyBorder="1" applyAlignment="1">
      <alignment horizontal="center" vertical="center" wrapText="1"/>
    </xf>
    <xf numFmtId="0" fontId="0" fillId="0" borderId="28" xfId="0" applyBorder="1" applyAlignment="1">
      <alignment horizontal="center" vertical="center" wrapText="1"/>
    </xf>
    <xf numFmtId="177" fontId="5" fillId="4" borderId="76" xfId="0" applyNumberFormat="1" applyFont="1" applyFill="1" applyBorder="1" applyAlignment="1" applyProtection="1">
      <alignment horizontal="center" vertical="center" wrapText="1"/>
    </xf>
    <xf numFmtId="177" fontId="5" fillId="4" borderId="4" xfId="0" applyNumberFormat="1" applyFont="1" applyFill="1" applyBorder="1" applyAlignment="1" applyProtection="1">
      <alignment horizontal="center" vertical="center" wrapText="1"/>
    </xf>
    <xf numFmtId="0" fontId="0" fillId="0" borderId="27" xfId="0" applyBorder="1" applyAlignment="1">
      <alignment horizontal="center" vertical="center" wrapText="1"/>
    </xf>
    <xf numFmtId="177" fontId="5" fillId="0" borderId="55" xfId="0" applyNumberFormat="1" applyFont="1" applyBorder="1" applyAlignment="1" applyProtection="1">
      <alignment horizontal="center" vertical="center" wrapText="1"/>
      <protection locked="0"/>
    </xf>
    <xf numFmtId="0" fontId="0" fillId="0" borderId="28" xfId="0" applyBorder="1" applyAlignment="1" applyProtection="1">
      <alignment horizontal="center" vertical="center" wrapText="1"/>
      <protection locked="0"/>
    </xf>
    <xf numFmtId="0" fontId="5" fillId="0" borderId="25" xfId="0" applyFont="1" applyBorder="1" applyAlignment="1" applyProtection="1">
      <alignment horizontal="center" vertical="center" wrapText="1"/>
    </xf>
    <xf numFmtId="0" fontId="0" fillId="0" borderId="29" xfId="0" applyBorder="1" applyAlignment="1">
      <alignment horizontal="center" vertical="center" wrapText="1"/>
    </xf>
    <xf numFmtId="0" fontId="0" fillId="0" borderId="23" xfId="0" applyBorder="1" applyAlignment="1">
      <alignment horizontal="center" vertical="center" wrapText="1"/>
    </xf>
    <xf numFmtId="0" fontId="5" fillId="0" borderId="4" xfId="0" applyFont="1" applyFill="1" applyBorder="1" applyAlignment="1" applyProtection="1">
      <alignment horizontal="center" vertical="center" wrapText="1"/>
    </xf>
    <xf numFmtId="0" fontId="0" fillId="0" borderId="0" xfId="0" applyFill="1" applyBorder="1" applyAlignment="1">
      <alignment horizontal="center" vertical="center" wrapText="1"/>
    </xf>
    <xf numFmtId="0" fontId="0" fillId="0" borderId="55" xfId="0" applyFill="1" applyBorder="1" applyAlignment="1">
      <alignment horizontal="center" vertical="center" wrapText="1"/>
    </xf>
    <xf numFmtId="0" fontId="0" fillId="0" borderId="26" xfId="0" applyFill="1" applyBorder="1" applyAlignment="1">
      <alignment horizontal="center" vertical="center" wrapText="1"/>
    </xf>
    <xf numFmtId="0" fontId="5" fillId="0" borderId="0" xfId="0" applyFont="1" applyAlignment="1" applyProtection="1">
      <alignment horizontal="justify" vertical="top" wrapText="1"/>
    </xf>
    <xf numFmtId="0" fontId="5" fillId="0" borderId="0" xfId="0" applyFont="1" applyAlignment="1" applyProtection="1">
      <alignment vertical="top"/>
    </xf>
    <xf numFmtId="0" fontId="5" fillId="0" borderId="0" xfId="0" applyFont="1" applyBorder="1" applyAlignment="1" applyProtection="1">
      <alignment horizontal="justify" vertical="top"/>
    </xf>
    <xf numFmtId="0" fontId="0" fillId="0" borderId="0" xfId="0" applyBorder="1" applyAlignment="1">
      <alignment horizontal="justify" vertical="top"/>
    </xf>
    <xf numFmtId="0" fontId="5" fillId="0" borderId="0" xfId="0" applyFont="1" applyAlignment="1" applyProtection="1">
      <alignment horizontal="justify" vertical="center"/>
    </xf>
    <xf numFmtId="0" fontId="5" fillId="0" borderId="0" xfId="0" applyFont="1" applyAlignment="1" applyProtection="1">
      <alignment vertical="center"/>
    </xf>
    <xf numFmtId="0" fontId="0" fillId="0" borderId="0" xfId="0" applyFont="1" applyAlignment="1">
      <alignment horizontal="center" vertical="center"/>
    </xf>
    <xf numFmtId="0" fontId="54" fillId="0" borderId="0" xfId="0" applyFont="1" applyAlignment="1">
      <alignment horizontal="center" vertical="center"/>
    </xf>
    <xf numFmtId="0" fontId="3" fillId="0" borderId="64" xfId="0" applyFont="1" applyBorder="1" applyAlignment="1" applyProtection="1">
      <alignment horizontal="center" vertical="center"/>
    </xf>
    <xf numFmtId="0" fontId="71" fillId="0" borderId="23" xfId="0" applyFont="1" applyBorder="1" applyAlignment="1">
      <alignment horizontal="center" vertical="center"/>
    </xf>
    <xf numFmtId="0" fontId="71" fillId="0" borderId="24" xfId="0" applyFont="1" applyBorder="1" applyAlignment="1">
      <alignment vertical="center"/>
    </xf>
    <xf numFmtId="0" fontId="2" fillId="0" borderId="37" xfId="0" applyFont="1" applyBorder="1" applyAlignment="1" applyProtection="1">
      <alignment horizontal="center" vertical="center" wrapText="1"/>
    </xf>
    <xf numFmtId="0" fontId="0" fillId="0" borderId="37" xfId="0" applyBorder="1" applyAlignment="1">
      <alignment vertical="center" wrapText="1"/>
    </xf>
    <xf numFmtId="0" fontId="21" fillId="0" borderId="0" xfId="0" applyFont="1" applyAlignment="1" applyProtection="1">
      <alignment horizontal="justify" vertical="center"/>
    </xf>
    <xf numFmtId="0" fontId="4" fillId="0" borderId="32" xfId="0" applyFont="1" applyBorder="1" applyAlignment="1" applyProtection="1">
      <alignment horizontal="justify" vertical="center"/>
    </xf>
    <xf numFmtId="0" fontId="3" fillId="0" borderId="30" xfId="0" applyFont="1" applyBorder="1" applyAlignment="1" applyProtection="1">
      <alignment horizontal="justify" vertical="center"/>
    </xf>
    <xf numFmtId="0" fontId="3" fillId="0" borderId="31" xfId="0" applyFont="1" applyBorder="1" applyAlignment="1" applyProtection="1">
      <alignment horizontal="justify" vertical="center"/>
    </xf>
    <xf numFmtId="0" fontId="4" fillId="0" borderId="34" xfId="0" applyFont="1" applyBorder="1" applyAlignment="1" applyProtection="1">
      <alignment horizontal="center" vertical="top" wrapText="1"/>
    </xf>
    <xf numFmtId="0" fontId="71" fillId="0" borderId="34" xfId="0" applyFont="1" applyBorder="1" applyAlignment="1">
      <alignment vertical="top"/>
    </xf>
    <xf numFmtId="0" fontId="3" fillId="0" borderId="34" xfId="0" applyFont="1" applyBorder="1" applyAlignment="1" applyProtection="1">
      <alignment horizontal="center" vertical="center" wrapText="1"/>
    </xf>
    <xf numFmtId="0" fontId="71" fillId="0" borderId="34" xfId="0" applyFont="1" applyBorder="1" applyAlignment="1">
      <alignment vertical="center"/>
    </xf>
    <xf numFmtId="0" fontId="2" fillId="4" borderId="37" xfId="0" applyFont="1" applyFill="1" applyBorder="1" applyAlignment="1" applyProtection="1">
      <alignment horizontal="center" vertical="center" wrapText="1"/>
    </xf>
    <xf numFmtId="0" fontId="0" fillId="0" borderId="37" xfId="0" applyBorder="1" applyAlignment="1">
      <alignment vertical="center"/>
    </xf>
    <xf numFmtId="177" fontId="2" fillId="0" borderId="38" xfId="0" applyNumberFormat="1" applyFont="1" applyBorder="1" applyAlignment="1" applyProtection="1">
      <alignment horizontal="center" vertical="center" wrapText="1"/>
      <protection locked="0"/>
    </xf>
    <xf numFmtId="0" fontId="0" fillId="0" borderId="38" xfId="0" applyBorder="1" applyAlignment="1" applyProtection="1">
      <alignment vertical="center"/>
      <protection locked="0"/>
    </xf>
    <xf numFmtId="0" fontId="99" fillId="0" borderId="0" xfId="0" applyFont="1" applyAlignment="1">
      <alignment horizontal="center" vertical="center"/>
    </xf>
    <xf numFmtId="0" fontId="98" fillId="0" borderId="0" xfId="0" applyFont="1" applyAlignment="1">
      <alignment horizontal="center" vertical="center"/>
    </xf>
    <xf numFmtId="0" fontId="100" fillId="0" borderId="0" xfId="0" applyFont="1" applyAlignment="1">
      <alignment horizontal="center" vertical="center"/>
    </xf>
    <xf numFmtId="0" fontId="5" fillId="0" borderId="0" xfId="0" applyFont="1" applyAlignment="1" applyProtection="1">
      <alignment horizontal="center" vertical="center"/>
      <protection locked="0"/>
    </xf>
    <xf numFmtId="0" fontId="0" fillId="0" borderId="0" xfId="0" applyAlignment="1" applyProtection="1">
      <alignment horizontal="center" vertical="center"/>
      <protection locked="0"/>
    </xf>
    <xf numFmtId="0" fontId="48" fillId="0" borderId="22" xfId="0" applyFont="1" applyBorder="1" applyAlignment="1">
      <alignment horizontal="center" vertical="center" wrapText="1"/>
    </xf>
    <xf numFmtId="0" fontId="48" fillId="0" borderId="23" xfId="0" applyFont="1" applyBorder="1" applyAlignment="1">
      <alignment horizontal="center" vertical="center" wrapText="1"/>
    </xf>
    <xf numFmtId="0" fontId="48" fillId="0" borderId="63" xfId="0" applyFont="1" applyBorder="1" applyAlignment="1">
      <alignment horizontal="center" vertical="center" wrapText="1"/>
    </xf>
    <xf numFmtId="0" fontId="48" fillId="0" borderId="29" xfId="0" applyFont="1" applyBorder="1" applyAlignment="1">
      <alignment horizontal="center" vertical="center" wrapText="1"/>
    </xf>
    <xf numFmtId="0" fontId="48" fillId="0" borderId="26" xfId="0" applyFont="1" applyBorder="1" applyAlignment="1">
      <alignment horizontal="center" vertical="center" wrapText="1"/>
    </xf>
    <xf numFmtId="0" fontId="48" fillId="0" borderId="57" xfId="0" applyFont="1" applyBorder="1" applyAlignment="1">
      <alignment horizontal="center" vertical="center" wrapText="1"/>
    </xf>
    <xf numFmtId="0" fontId="21" fillId="0" borderId="0" xfId="0" applyFont="1" applyBorder="1" applyAlignment="1">
      <alignment horizontal="left" vertical="center" wrapText="1"/>
    </xf>
    <xf numFmtId="0" fontId="74" fillId="0" borderId="0" xfId="0" applyFont="1" applyBorder="1" applyAlignment="1">
      <alignment horizontal="left" vertical="center" wrapText="1"/>
    </xf>
    <xf numFmtId="0" fontId="48" fillId="0" borderId="0" xfId="0" applyFont="1" applyAlignment="1">
      <alignment horizontal="left" vertical="center"/>
    </xf>
    <xf numFmtId="0" fontId="5" fillId="0" borderId="0" xfId="0" applyFont="1" applyBorder="1" applyAlignment="1">
      <alignment vertical="center" wrapText="1"/>
    </xf>
    <xf numFmtId="0" fontId="0" fillId="0" borderId="0" xfId="0" applyBorder="1" applyAlignment="1">
      <alignment vertical="center" wrapText="1"/>
    </xf>
    <xf numFmtId="0" fontId="74" fillId="0" borderId="0" xfId="0" applyFont="1" applyBorder="1" applyAlignment="1">
      <alignment vertical="center" wrapText="1"/>
    </xf>
    <xf numFmtId="0" fontId="21" fillId="0" borderId="0" xfId="0" applyFont="1" applyBorder="1" applyAlignment="1" applyProtection="1">
      <alignment horizontal="left" vertical="center" wrapText="1"/>
      <protection locked="0"/>
    </xf>
    <xf numFmtId="0" fontId="74" fillId="0" borderId="0" xfId="0" applyFont="1" applyBorder="1" applyAlignment="1">
      <alignment vertical="center"/>
    </xf>
    <xf numFmtId="0" fontId="48" fillId="0" borderId="64" xfId="0" applyFont="1" applyBorder="1" applyAlignment="1">
      <alignment horizontal="center" vertical="center" wrapText="1"/>
    </xf>
    <xf numFmtId="0" fontId="21" fillId="0" borderId="67" xfId="0" applyFont="1" applyBorder="1" applyAlignment="1">
      <alignment horizontal="center" vertical="center" wrapText="1"/>
    </xf>
    <xf numFmtId="0" fontId="0" fillId="0" borderId="26" xfId="0" applyBorder="1" applyAlignment="1">
      <alignment horizontal="center" vertical="center" wrapText="1"/>
    </xf>
    <xf numFmtId="0" fontId="21" fillId="0" borderId="26" xfId="0" applyFont="1" applyBorder="1" applyAlignment="1" applyProtection="1">
      <alignment horizontal="center" vertical="center"/>
    </xf>
    <xf numFmtId="0" fontId="0" fillId="0" borderId="26" xfId="0" applyBorder="1" applyAlignment="1" applyProtection="1">
      <alignment horizontal="center" vertical="center"/>
    </xf>
    <xf numFmtId="0" fontId="5" fillId="0" borderId="32" xfId="0" applyFont="1" applyBorder="1" applyAlignment="1">
      <alignment horizontal="center" vertical="top" wrapText="1"/>
    </xf>
    <xf numFmtId="0" fontId="0" fillId="0" borderId="31" xfId="0" applyBorder="1" applyAlignment="1">
      <alignment horizontal="center" vertical="top" wrapText="1"/>
    </xf>
    <xf numFmtId="0" fontId="5" fillId="0" borderId="60" xfId="0" applyFont="1" applyBorder="1" applyAlignment="1" applyProtection="1">
      <alignment horizontal="center" vertical="center" wrapText="1"/>
      <protection locked="0"/>
    </xf>
    <xf numFmtId="0" fontId="0" fillId="0" borderId="61" xfId="0" applyBorder="1" applyAlignment="1">
      <alignment horizontal="center" vertical="center" wrapText="1"/>
    </xf>
    <xf numFmtId="0" fontId="21" fillId="0" borderId="27" xfId="0" applyFont="1" applyBorder="1" applyAlignment="1" applyProtection="1">
      <alignment horizontal="left" vertical="center" wrapText="1"/>
      <protection locked="0"/>
    </xf>
    <xf numFmtId="0" fontId="45" fillId="0" borderId="25" xfId="0" applyFont="1" applyBorder="1" applyAlignment="1">
      <alignment horizontal="left" vertical="center" wrapText="1"/>
    </xf>
    <xf numFmtId="0" fontId="45" fillId="0" borderId="0" xfId="0" applyFont="1" applyBorder="1" applyAlignment="1">
      <alignment horizontal="left" vertical="center" wrapText="1"/>
    </xf>
    <xf numFmtId="0" fontId="45" fillId="0" borderId="27" xfId="0" applyFont="1" applyBorder="1" applyAlignment="1">
      <alignment horizontal="left" vertical="center" wrapText="1"/>
    </xf>
    <xf numFmtId="0" fontId="48" fillId="0" borderId="0" xfId="0" applyFont="1" applyAlignment="1">
      <alignment horizontal="center" vertical="center"/>
    </xf>
    <xf numFmtId="0" fontId="21" fillId="0" borderId="30" xfId="0" applyFont="1" applyBorder="1" applyAlignment="1" applyProtection="1">
      <alignment horizontal="center" vertical="center" wrapText="1"/>
      <protection locked="0"/>
    </xf>
    <xf numFmtId="0" fontId="101" fillId="0" borderId="0" xfId="0" applyFont="1" applyAlignment="1" applyProtection="1">
      <alignment horizontal="center" vertical="center"/>
    </xf>
    <xf numFmtId="0" fontId="5" fillId="0" borderId="23" xfId="0" applyFont="1" applyBorder="1" applyAlignment="1" applyProtection="1">
      <alignment horizontal="left" vertical="center" wrapText="1"/>
    </xf>
    <xf numFmtId="0" fontId="2" fillId="0" borderId="23" xfId="0" applyFont="1" applyBorder="1" applyAlignment="1">
      <alignment horizontal="left" vertical="center" wrapText="1"/>
    </xf>
    <xf numFmtId="0" fontId="81" fillId="0" borderId="0" xfId="0" applyFont="1" applyAlignment="1" applyProtection="1">
      <alignment horizontal="center" vertical="center"/>
      <protection locked="0"/>
    </xf>
    <xf numFmtId="0" fontId="5" fillId="0" borderId="25" xfId="0" applyFont="1" applyBorder="1" applyAlignment="1" applyProtection="1">
      <alignment horizontal="center" vertical="top" wrapText="1"/>
    </xf>
    <xf numFmtId="0" fontId="81" fillId="0" borderId="27" xfId="0" applyFont="1" applyBorder="1" applyAlignment="1">
      <alignment horizontal="center" vertical="top" wrapText="1"/>
    </xf>
    <xf numFmtId="0" fontId="81" fillId="0" borderId="29" xfId="0" applyFont="1" applyBorder="1" applyAlignment="1">
      <alignment horizontal="center" vertical="top" wrapText="1"/>
    </xf>
    <xf numFmtId="0" fontId="81" fillId="0" borderId="28" xfId="0" applyFont="1" applyBorder="1" applyAlignment="1">
      <alignment horizontal="center" vertical="top" wrapText="1"/>
    </xf>
    <xf numFmtId="40" fontId="27" fillId="0" borderId="11" xfId="1" applyNumberFormat="1" applyFont="1" applyBorder="1" applyAlignment="1" applyProtection="1">
      <alignment horizontal="center" vertical="center" wrapText="1"/>
    </xf>
    <xf numFmtId="40" fontId="27" fillId="0" borderId="35" xfId="1" applyNumberFormat="1" applyFont="1" applyBorder="1" applyAlignment="1" applyProtection="1">
      <alignment horizontal="center" vertical="center" wrapText="1"/>
    </xf>
    <xf numFmtId="0" fontId="19" fillId="0" borderId="22" xfId="0" applyFont="1" applyBorder="1" applyAlignment="1" applyProtection="1">
      <alignment horizontal="right" vertical="center" wrapText="1" indent="1"/>
      <protection locked="0"/>
    </xf>
    <xf numFmtId="0" fontId="19" fillId="0" borderId="23" xfId="0" applyFont="1" applyBorder="1" applyAlignment="1" applyProtection="1">
      <alignment horizontal="right" vertical="center" wrapText="1" indent="1"/>
      <protection locked="0"/>
    </xf>
    <xf numFmtId="0" fontId="19" fillId="0" borderId="63" xfId="0" applyFont="1" applyBorder="1" applyAlignment="1" applyProtection="1">
      <alignment horizontal="right" vertical="center" wrapText="1" indent="1"/>
      <protection locked="0"/>
    </xf>
    <xf numFmtId="40" fontId="27" fillId="0" borderId="32" xfId="1" applyNumberFormat="1" applyFont="1" applyBorder="1" applyAlignment="1" applyProtection="1">
      <alignment horizontal="center" vertical="center" wrapText="1"/>
    </xf>
    <xf numFmtId="0" fontId="5" fillId="0" borderId="62" xfId="0" applyFont="1" applyBorder="1" applyAlignment="1" applyProtection="1">
      <alignment horizontal="center" vertical="top" wrapText="1"/>
    </xf>
    <xf numFmtId="0" fontId="81" fillId="0" borderId="59" xfId="0" applyFont="1" applyBorder="1" applyAlignment="1">
      <alignment horizontal="center" vertical="top" wrapText="1"/>
    </xf>
    <xf numFmtId="0" fontId="5" fillId="0" borderId="79" xfId="0" applyFont="1" applyBorder="1" applyAlignment="1" applyProtection="1">
      <alignment horizontal="center" vertical="top" wrapText="1"/>
    </xf>
    <xf numFmtId="0" fontId="81" fillId="0" borderId="61" xfId="0" applyFont="1" applyBorder="1" applyAlignment="1">
      <alignment horizontal="center" vertical="top" wrapText="1"/>
    </xf>
    <xf numFmtId="0" fontId="19" fillId="0" borderId="64" xfId="0" applyFont="1" applyBorder="1" applyAlignment="1" applyProtection="1">
      <alignment horizontal="center" vertical="center" wrapText="1"/>
    </xf>
    <xf numFmtId="0" fontId="5" fillId="0" borderId="67" xfId="0" applyFont="1" applyBorder="1" applyAlignment="1" applyProtection="1">
      <alignment horizontal="center" vertical="center" wrapText="1"/>
    </xf>
    <xf numFmtId="0" fontId="5" fillId="2" borderId="64" xfId="0" applyFont="1" applyFill="1" applyBorder="1" applyAlignment="1" applyProtection="1">
      <alignment horizontal="center" vertical="center" wrapText="1"/>
    </xf>
    <xf numFmtId="0" fontId="0" fillId="0" borderId="24" xfId="0" applyBorder="1" applyAlignment="1" applyProtection="1">
      <alignment horizontal="center" vertical="center" wrapText="1"/>
    </xf>
    <xf numFmtId="0" fontId="5" fillId="2" borderId="67" xfId="0" applyFont="1" applyFill="1" applyBorder="1" applyAlignment="1" applyProtection="1">
      <alignment horizontal="center" vertical="center" wrapText="1"/>
    </xf>
    <xf numFmtId="0" fontId="0" fillId="0" borderId="28" xfId="0" applyBorder="1" applyAlignment="1" applyProtection="1">
      <alignment horizontal="center" vertical="center" wrapText="1"/>
    </xf>
    <xf numFmtId="0" fontId="48" fillId="0" borderId="0" xfId="0" applyFont="1" applyAlignment="1" applyProtection="1">
      <alignment horizontal="left" vertical="center"/>
    </xf>
    <xf numFmtId="0" fontId="18" fillId="0" borderId="25" xfId="0" applyFont="1" applyBorder="1" applyAlignment="1" applyProtection="1">
      <alignment horizontal="center" vertical="top" wrapText="1"/>
    </xf>
    <xf numFmtId="0" fontId="81" fillId="0" borderId="0" xfId="0" applyFont="1" applyAlignment="1">
      <alignment horizontal="center" vertical="top" wrapText="1"/>
    </xf>
    <xf numFmtId="0" fontId="5" fillId="0" borderId="22" xfId="0" applyFont="1" applyBorder="1" applyAlignment="1" applyProtection="1">
      <alignment horizontal="center" vertical="top" wrapText="1"/>
    </xf>
    <xf numFmtId="0" fontId="0" fillId="0" borderId="23" xfId="0" applyBorder="1" applyAlignment="1">
      <alignment horizontal="center" vertical="top" wrapText="1"/>
    </xf>
    <xf numFmtId="0" fontId="0" fillId="0" borderId="24" xfId="0" applyBorder="1" applyAlignment="1">
      <alignment horizontal="center" vertical="top" wrapText="1"/>
    </xf>
    <xf numFmtId="0" fontId="18" fillId="0" borderId="37" xfId="0" applyFont="1" applyBorder="1" applyAlignment="1" applyProtection="1">
      <alignment horizontal="center" vertical="center" wrapText="1"/>
    </xf>
    <xf numFmtId="0" fontId="81" fillId="0" borderId="38" xfId="0" applyFont="1" applyBorder="1" applyAlignment="1">
      <alignment horizontal="center" vertical="center" wrapText="1"/>
    </xf>
    <xf numFmtId="0" fontId="5" fillId="0" borderId="37" xfId="0" applyFont="1" applyBorder="1" applyAlignment="1" applyProtection="1">
      <alignment horizontal="center" vertical="center" wrapText="1"/>
    </xf>
    <xf numFmtId="0" fontId="5" fillId="0" borderId="37" xfId="0" applyFont="1" applyBorder="1" applyAlignment="1" applyProtection="1">
      <alignment horizontal="center" vertical="top" wrapText="1"/>
    </xf>
    <xf numFmtId="0" fontId="5" fillId="0" borderId="34" xfId="0" applyFont="1" applyBorder="1" applyAlignment="1" applyProtection="1">
      <alignment horizontal="center" vertical="top" wrapText="1"/>
    </xf>
    <xf numFmtId="0" fontId="0" fillId="0" borderId="38" xfId="0" applyBorder="1" applyAlignment="1">
      <alignment horizontal="center" vertical="top" wrapText="1"/>
    </xf>
    <xf numFmtId="40" fontId="27" fillId="4" borderId="11" xfId="1" applyNumberFormat="1" applyFont="1" applyFill="1" applyBorder="1" applyAlignment="1" applyProtection="1">
      <alignment horizontal="center" vertical="center" wrapText="1"/>
    </xf>
    <xf numFmtId="0" fontId="5" fillId="0" borderId="29" xfId="0" applyFont="1" applyBorder="1" applyAlignment="1" applyProtection="1">
      <alignment horizontal="right" vertical="center" wrapText="1" indent="1"/>
    </xf>
    <xf numFmtId="0" fontId="5" fillId="0" borderId="26" xfId="0" applyFont="1" applyBorder="1" applyAlignment="1" applyProtection="1">
      <alignment horizontal="right" vertical="center" wrapText="1" indent="1"/>
    </xf>
    <xf numFmtId="0" fontId="5" fillId="0" borderId="57" xfId="0" applyFont="1" applyBorder="1" applyAlignment="1" applyProtection="1">
      <alignment horizontal="right" vertical="center" wrapText="1" indent="1"/>
    </xf>
    <xf numFmtId="0" fontId="19" fillId="0" borderId="22" xfId="0" applyFont="1" applyBorder="1" applyAlignment="1" applyProtection="1">
      <alignment horizontal="center" vertical="center" wrapText="1"/>
    </xf>
    <xf numFmtId="0" fontId="19" fillId="0" borderId="23" xfId="0" applyFont="1" applyBorder="1" applyAlignment="1" applyProtection="1">
      <alignment horizontal="center" vertical="center" wrapText="1"/>
    </xf>
    <xf numFmtId="0" fontId="19" fillId="0" borderId="63" xfId="0" applyFont="1" applyBorder="1" applyAlignment="1" applyProtection="1">
      <alignment horizontal="center" vertical="center" wrapText="1"/>
    </xf>
    <xf numFmtId="0" fontId="19" fillId="0" borderId="29" xfId="0" applyFont="1" applyBorder="1" applyAlignment="1" applyProtection="1">
      <alignment horizontal="center" vertical="center" wrapText="1"/>
    </xf>
    <xf numFmtId="0" fontId="19" fillId="0" borderId="26" xfId="0" applyFont="1" applyBorder="1" applyAlignment="1" applyProtection="1">
      <alignment horizontal="center" vertical="center" wrapText="1"/>
    </xf>
    <xf numFmtId="0" fontId="19" fillId="0" borderId="57" xfId="0" applyFont="1" applyBorder="1" applyAlignment="1" applyProtection="1">
      <alignment horizontal="center" vertical="center" wrapText="1"/>
    </xf>
    <xf numFmtId="0" fontId="81" fillId="0" borderId="38" xfId="0" applyFont="1" applyBorder="1" applyAlignment="1">
      <alignment horizontal="center" vertical="top" wrapText="1"/>
    </xf>
    <xf numFmtId="0" fontId="18" fillId="0" borderId="34" xfId="0" applyFont="1" applyBorder="1" applyAlignment="1" applyProtection="1">
      <alignment horizontal="center" vertical="top" wrapText="1"/>
    </xf>
    <xf numFmtId="0" fontId="5" fillId="0" borderId="64" xfId="0" applyFont="1" applyBorder="1" applyAlignment="1" applyProtection="1">
      <alignment horizontal="center" vertical="top" wrapText="1"/>
    </xf>
    <xf numFmtId="0" fontId="18" fillId="0" borderId="80" xfId="0" applyFont="1" applyBorder="1" applyAlignment="1" applyProtection="1">
      <alignment horizontal="center" vertical="top" wrapText="1"/>
    </xf>
    <xf numFmtId="0" fontId="81" fillId="0" borderId="27" xfId="0" applyFont="1" applyBorder="1" applyAlignment="1">
      <alignment vertical="top" wrapText="1"/>
    </xf>
    <xf numFmtId="0" fontId="81" fillId="0" borderId="67" xfId="0" applyFont="1" applyBorder="1" applyAlignment="1">
      <alignment vertical="top" wrapText="1"/>
    </xf>
    <xf numFmtId="0" fontId="81" fillId="0" borderId="28" xfId="0" applyFont="1" applyBorder="1" applyAlignment="1">
      <alignment vertical="top" wrapText="1"/>
    </xf>
    <xf numFmtId="0" fontId="2" fillId="0" borderId="26" xfId="0" applyFont="1" applyBorder="1" applyAlignment="1" applyProtection="1">
      <alignment horizontal="center" vertical="center"/>
    </xf>
    <xf numFmtId="0" fontId="99" fillId="0" borderId="0" xfId="0" applyFont="1" applyAlignment="1" applyProtection="1">
      <alignment horizontal="center" vertical="center"/>
    </xf>
    <xf numFmtId="0" fontId="12" fillId="0" borderId="0" xfId="0" applyFont="1" applyAlignment="1" applyProtection="1">
      <alignment horizontal="center" vertical="center"/>
    </xf>
    <xf numFmtId="176" fontId="5" fillId="0" borderId="65" xfId="0" applyNumberFormat="1" applyFont="1" applyBorder="1" applyAlignment="1" applyProtection="1">
      <alignment horizontal="center" vertical="center" wrapText="1"/>
    </xf>
    <xf numFmtId="176" fontId="5" fillId="0" borderId="38" xfId="0" applyNumberFormat="1" applyFont="1" applyBorder="1" applyAlignment="1" applyProtection="1">
      <alignment horizontal="center" vertical="center" wrapText="1"/>
    </xf>
    <xf numFmtId="176" fontId="5" fillId="0" borderId="81" xfId="0" applyNumberFormat="1" applyFont="1" applyBorder="1" applyAlignment="1" applyProtection="1">
      <alignment horizontal="center" vertical="center" wrapText="1"/>
    </xf>
    <xf numFmtId="176" fontId="5" fillId="0" borderId="61" xfId="0" applyNumberFormat="1" applyFont="1" applyBorder="1" applyAlignment="1" applyProtection="1">
      <alignment horizontal="center" vertical="center" wrapText="1"/>
    </xf>
    <xf numFmtId="49" fontId="2" fillId="0" borderId="26" xfId="0" applyNumberFormat="1" applyFont="1" applyBorder="1" applyAlignment="1" applyProtection="1">
      <alignment vertical="center"/>
    </xf>
    <xf numFmtId="49" fontId="0" fillId="0" borderId="26" xfId="0" applyNumberFormat="1" applyBorder="1" applyAlignment="1" applyProtection="1">
      <alignment vertical="center"/>
    </xf>
    <xf numFmtId="0" fontId="19" fillId="0" borderId="66" xfId="0" applyFont="1" applyBorder="1" applyAlignment="1" applyProtection="1">
      <alignment horizontal="right" vertical="center" wrapText="1" indent="1"/>
      <protection locked="0"/>
    </xf>
    <xf numFmtId="0" fontId="0" fillId="0" borderId="82" xfId="0" applyBorder="1" applyAlignment="1">
      <alignment horizontal="right" vertical="center" wrapText="1" indent="1"/>
    </xf>
    <xf numFmtId="0" fontId="56" fillId="0" borderId="29" xfId="0" applyFont="1" applyBorder="1" applyAlignment="1" applyProtection="1">
      <alignment horizontal="right" vertical="center" wrapText="1" indent="1"/>
    </xf>
    <xf numFmtId="0" fontId="0" fillId="0" borderId="57" xfId="0" applyBorder="1" applyAlignment="1">
      <alignment horizontal="right" vertical="center" wrapText="1" indent="1"/>
    </xf>
    <xf numFmtId="0" fontId="5" fillId="0" borderId="22" xfId="0" applyFont="1" applyBorder="1" applyAlignment="1" applyProtection="1">
      <alignment horizontal="center" vertical="center" wrapText="1"/>
    </xf>
    <xf numFmtId="0" fontId="0" fillId="0" borderId="27" xfId="0" applyBorder="1" applyAlignment="1">
      <alignment horizontal="center" vertical="top" wrapText="1"/>
    </xf>
    <xf numFmtId="176" fontId="5" fillId="0" borderId="66" xfId="0" applyNumberFormat="1" applyFont="1" applyBorder="1" applyAlignment="1" applyProtection="1">
      <alignment horizontal="center" vertical="center" wrapText="1"/>
    </xf>
    <xf numFmtId="176" fontId="5" fillId="0" borderId="29" xfId="0" applyNumberFormat="1" applyFont="1" applyBorder="1" applyAlignment="1" applyProtection="1">
      <alignment horizontal="center" vertical="center" wrapText="1"/>
    </xf>
    <xf numFmtId="0" fontId="5" fillId="0" borderId="67" xfId="0" applyFont="1" applyBorder="1" applyAlignment="1" applyProtection="1">
      <alignment horizontal="center" vertical="center"/>
    </xf>
    <xf numFmtId="0" fontId="5" fillId="0" borderId="26" xfId="0" applyFont="1" applyBorder="1" applyAlignment="1" applyProtection="1">
      <alignment horizontal="center" vertical="center"/>
    </xf>
    <xf numFmtId="0" fontId="5" fillId="0" borderId="28" xfId="0" applyFont="1" applyBorder="1" applyAlignment="1" applyProtection="1">
      <alignment horizontal="center" vertical="center"/>
    </xf>
    <xf numFmtId="0" fontId="5" fillId="4" borderId="65" xfId="0" applyFont="1" applyFill="1" applyBorder="1" applyAlignment="1" applyProtection="1">
      <alignment vertical="center" wrapText="1"/>
    </xf>
    <xf numFmtId="0" fontId="5" fillId="4" borderId="38" xfId="0" applyFont="1" applyFill="1" applyBorder="1" applyAlignment="1" applyProtection="1">
      <alignment vertical="center" wrapText="1"/>
    </xf>
    <xf numFmtId="0" fontId="18" fillId="0" borderId="22" xfId="0" applyFont="1" applyBorder="1" applyAlignment="1" applyProtection="1">
      <alignment horizontal="center" vertical="center" wrapText="1"/>
    </xf>
    <xf numFmtId="0" fontId="18" fillId="0" borderId="63" xfId="0" applyFont="1" applyBorder="1" applyAlignment="1" applyProtection="1">
      <alignment horizontal="center" vertical="center" wrapText="1"/>
    </xf>
    <xf numFmtId="0" fontId="18" fillId="0" borderId="29" xfId="0" applyFont="1" applyBorder="1" applyAlignment="1" applyProtection="1">
      <alignment horizontal="center" vertical="center" wrapText="1"/>
    </xf>
    <xf numFmtId="0" fontId="18" fillId="0" borderId="57" xfId="0" applyFont="1" applyBorder="1" applyAlignment="1" applyProtection="1">
      <alignment horizontal="center" vertical="center" wrapText="1"/>
    </xf>
    <xf numFmtId="0" fontId="2" fillId="0" borderId="0" xfId="0" applyFont="1" applyAlignment="1">
      <alignment horizontal="left" vertical="justify" wrapText="1"/>
    </xf>
    <xf numFmtId="0" fontId="10" fillId="0" borderId="0" xfId="0" applyFont="1" applyAlignment="1">
      <alignment horizontal="center" vertical="center"/>
    </xf>
    <xf numFmtId="0" fontId="27" fillId="0" borderId="0" xfId="0" applyFont="1" applyAlignment="1">
      <alignment horizontal="center" vertical="center"/>
    </xf>
    <xf numFmtId="0" fontId="21" fillId="0" borderId="30" xfId="0" applyFont="1" applyBorder="1" applyAlignment="1" applyProtection="1">
      <alignment horizontal="left" vertical="center"/>
    </xf>
    <xf numFmtId="176" fontId="48" fillId="0" borderId="54" xfId="0" applyNumberFormat="1" applyFont="1" applyBorder="1" applyAlignment="1" applyProtection="1">
      <alignment horizontal="center" vertical="center" wrapText="1"/>
      <protection locked="0"/>
    </xf>
    <xf numFmtId="176" fontId="48" fillId="0" borderId="10" xfId="0" applyNumberFormat="1" applyFont="1" applyBorder="1" applyAlignment="1" applyProtection="1">
      <alignment horizontal="center" vertical="center" wrapText="1"/>
      <protection locked="0"/>
    </xf>
    <xf numFmtId="0" fontId="10" fillId="0" borderId="0" xfId="0" applyFont="1" applyAlignment="1" applyProtection="1">
      <alignment horizontal="center" vertical="center"/>
    </xf>
    <xf numFmtId="0" fontId="48" fillId="0" borderId="32" xfId="0" applyFont="1" applyBorder="1" applyAlignment="1" applyProtection="1">
      <alignment horizontal="left" vertical="center"/>
    </xf>
    <xf numFmtId="0" fontId="48" fillId="0" borderId="30" xfId="0" applyFont="1" applyBorder="1" applyAlignment="1" applyProtection="1">
      <alignment horizontal="left" vertical="center"/>
    </xf>
    <xf numFmtId="0" fontId="48" fillId="0" borderId="31" xfId="0" applyFont="1" applyBorder="1" applyAlignment="1" applyProtection="1">
      <alignment horizontal="left" vertical="center"/>
    </xf>
    <xf numFmtId="0" fontId="48" fillId="0" borderId="70" xfId="0" applyFont="1" applyBorder="1" applyAlignment="1" applyProtection="1">
      <alignment horizontal="left" vertical="center" wrapText="1"/>
    </xf>
    <xf numFmtId="0" fontId="48" fillId="0" borderId="71" xfId="0" applyFont="1" applyBorder="1" applyAlignment="1" applyProtection="1">
      <alignment horizontal="left" vertical="center" wrapText="1"/>
    </xf>
    <xf numFmtId="0" fontId="48" fillId="0" borderId="69" xfId="0" applyFont="1" applyBorder="1" applyAlignment="1" applyProtection="1">
      <alignment horizontal="left" vertical="center" wrapText="1"/>
    </xf>
    <xf numFmtId="0" fontId="4" fillId="0" borderId="20" xfId="0" applyFont="1" applyBorder="1" applyAlignment="1" applyProtection="1">
      <alignment horizontal="justify" vertical="center" wrapText="1"/>
    </xf>
    <xf numFmtId="0" fontId="3" fillId="0" borderId="12" xfId="0" applyFont="1" applyBorder="1" applyAlignment="1" applyProtection="1">
      <alignment horizontal="justify" vertical="center" wrapText="1"/>
    </xf>
    <xf numFmtId="0" fontId="3" fillId="0" borderId="48" xfId="0" applyFont="1" applyBorder="1" applyAlignment="1" applyProtection="1">
      <alignment horizontal="justify" vertical="center" wrapText="1"/>
    </xf>
    <xf numFmtId="176" fontId="3" fillId="0" borderId="38" xfId="0" applyNumberFormat="1" applyFont="1" applyBorder="1" applyAlignment="1" applyProtection="1">
      <alignment horizontal="center" vertical="center" wrapText="1"/>
    </xf>
    <xf numFmtId="176" fontId="3" fillId="0" borderId="11" xfId="0" applyNumberFormat="1" applyFont="1" applyBorder="1" applyAlignment="1" applyProtection="1">
      <alignment horizontal="center" vertical="center" wrapText="1"/>
    </xf>
    <xf numFmtId="176" fontId="3" fillId="0" borderId="41" xfId="0" applyNumberFormat="1" applyFont="1" applyBorder="1" applyAlignment="1" applyProtection="1">
      <alignment horizontal="center" vertical="center" wrapText="1"/>
    </xf>
    <xf numFmtId="176" fontId="3" fillId="0" borderId="17" xfId="0" applyNumberFormat="1" applyFont="1" applyBorder="1" applyAlignment="1" applyProtection="1">
      <alignment horizontal="center" vertical="center" wrapText="1"/>
    </xf>
    <xf numFmtId="176" fontId="3" fillId="0" borderId="13" xfId="0" applyNumberFormat="1" applyFont="1" applyBorder="1" applyAlignment="1" applyProtection="1">
      <alignment horizontal="center" vertical="center" wrapText="1"/>
    </xf>
    <xf numFmtId="176" fontId="3" fillId="0" borderId="15" xfId="0" applyNumberFormat="1" applyFont="1" applyBorder="1" applyAlignment="1" applyProtection="1">
      <alignment horizontal="center" vertical="center" wrapText="1"/>
    </xf>
    <xf numFmtId="0" fontId="48" fillId="0" borderId="32" xfId="0" applyFont="1" applyBorder="1" applyAlignment="1" applyProtection="1">
      <alignment horizontal="left" vertical="center" wrapText="1"/>
    </xf>
    <xf numFmtId="0" fontId="48" fillId="0" borderId="30" xfId="0" applyFont="1" applyBorder="1" applyAlignment="1" applyProtection="1">
      <alignment horizontal="left" vertical="center" wrapText="1"/>
    </xf>
    <xf numFmtId="0" fontId="48" fillId="0" borderId="31" xfId="0" applyFont="1" applyBorder="1" applyAlignment="1" applyProtection="1">
      <alignment horizontal="left" vertical="center" wrapText="1"/>
    </xf>
    <xf numFmtId="0" fontId="21" fillId="0" borderId="26" xfId="0" applyFont="1" applyBorder="1" applyAlignment="1" applyProtection="1">
      <alignment horizontal="left" wrapText="1"/>
    </xf>
    <xf numFmtId="0" fontId="26" fillId="0" borderId="32" xfId="0" applyFont="1" applyBorder="1" applyAlignment="1" applyProtection="1">
      <alignment horizontal="left" vertical="center"/>
    </xf>
    <xf numFmtId="0" fontId="48" fillId="0" borderId="45" xfId="0" applyFont="1" applyBorder="1" applyAlignment="1" applyProtection="1">
      <alignment horizontal="center" vertical="center" wrapText="1"/>
    </xf>
    <xf numFmtId="0" fontId="21" fillId="0" borderId="2" xfId="0" applyFont="1" applyBorder="1" applyAlignment="1">
      <alignment horizontal="center" vertical="center" wrapText="1"/>
    </xf>
    <xf numFmtId="0" fontId="21" fillId="0" borderId="75" xfId="0" applyFont="1" applyBorder="1" applyAlignment="1">
      <alignment horizontal="center" vertical="center" wrapText="1"/>
    </xf>
    <xf numFmtId="0" fontId="0" fillId="0" borderId="2" xfId="0" applyBorder="1" applyAlignment="1">
      <alignment horizontal="center" vertical="center" wrapText="1"/>
    </xf>
    <xf numFmtId="0" fontId="0" fillId="0" borderId="75" xfId="0" applyBorder="1" applyAlignment="1">
      <alignment horizontal="center" vertical="center" wrapText="1"/>
    </xf>
    <xf numFmtId="0" fontId="0" fillId="0" borderId="3" xfId="0" applyBorder="1" applyAlignment="1">
      <alignment horizontal="center" vertical="center" wrapText="1"/>
    </xf>
    <xf numFmtId="0" fontId="48" fillId="0" borderId="25" xfId="0" applyFont="1" applyBorder="1" applyAlignment="1" applyProtection="1">
      <alignment horizontal="center" vertical="center" wrapText="1"/>
    </xf>
    <xf numFmtId="0" fontId="21" fillId="0" borderId="0" xfId="0" applyFont="1" applyBorder="1" applyAlignment="1">
      <alignment horizontal="center" vertical="center" wrapText="1"/>
    </xf>
    <xf numFmtId="0" fontId="21" fillId="0" borderId="27" xfId="0" applyFont="1" applyBorder="1" applyAlignment="1">
      <alignment horizontal="center" vertical="center" wrapText="1"/>
    </xf>
    <xf numFmtId="0" fontId="48" fillId="0" borderId="25" xfId="0" applyFont="1" applyBorder="1" applyAlignment="1" applyProtection="1">
      <alignment horizontal="center" vertical="top" wrapText="1"/>
    </xf>
    <xf numFmtId="0" fontId="0" fillId="0" borderId="0" xfId="0" applyBorder="1" applyAlignment="1">
      <alignment horizontal="center" vertical="top" wrapText="1"/>
    </xf>
    <xf numFmtId="0" fontId="0" fillId="0" borderId="5" xfId="0" applyBorder="1" applyAlignment="1">
      <alignment horizontal="center" vertical="top" wrapText="1"/>
    </xf>
    <xf numFmtId="0" fontId="2" fillId="0" borderId="26" xfId="0" applyFont="1" applyBorder="1" applyAlignment="1" applyProtection="1">
      <alignment horizontal="left" vertical="center"/>
    </xf>
    <xf numFmtId="0" fontId="27" fillId="0" borderId="0" xfId="0" applyFont="1" applyAlignment="1" applyProtection="1">
      <alignment horizontal="center" vertical="center"/>
    </xf>
    <xf numFmtId="0" fontId="48" fillId="0" borderId="0" xfId="0" applyFont="1" applyBorder="1" applyAlignment="1">
      <alignment horizontal="center" vertical="center" wrapText="1"/>
    </xf>
    <xf numFmtId="0" fontId="48" fillId="0" borderId="27" xfId="0" applyFont="1" applyBorder="1" applyAlignment="1">
      <alignment horizontal="center" vertical="center" wrapText="1"/>
    </xf>
    <xf numFmtId="0" fontId="71" fillId="0" borderId="0" xfId="0" applyFont="1" applyBorder="1" applyAlignment="1">
      <alignment horizontal="center" vertical="center" wrapText="1"/>
    </xf>
    <xf numFmtId="0" fontId="71" fillId="0" borderId="27" xfId="0" applyFont="1" applyBorder="1" applyAlignment="1">
      <alignment horizontal="center" vertical="center" wrapText="1"/>
    </xf>
    <xf numFmtId="0" fontId="71" fillId="0" borderId="5" xfId="0" applyFont="1" applyBorder="1" applyAlignment="1">
      <alignment horizontal="center" vertical="center" wrapText="1"/>
    </xf>
    <xf numFmtId="0" fontId="48" fillId="0" borderId="12" xfId="0" applyFont="1" applyBorder="1" applyAlignment="1" applyProtection="1">
      <alignment horizontal="left" vertical="center" wrapText="1" indent="1"/>
    </xf>
    <xf numFmtId="0" fontId="48" fillId="0" borderId="11" xfId="0" applyFont="1" applyBorder="1" applyAlignment="1" applyProtection="1">
      <alignment horizontal="left" vertical="center" wrapText="1" indent="1"/>
    </xf>
    <xf numFmtId="0" fontId="48" fillId="0" borderId="13" xfId="0" applyFont="1" applyBorder="1" applyAlignment="1" applyProtection="1">
      <alignment horizontal="left" vertical="center" wrapText="1" indent="1"/>
    </xf>
    <xf numFmtId="0" fontId="48" fillId="0" borderId="70" xfId="0" applyFont="1" applyBorder="1" applyAlignment="1" applyProtection="1">
      <alignment horizontal="left" vertical="center" wrapText="1" indent="1"/>
    </xf>
    <xf numFmtId="0" fontId="48" fillId="0" borderId="71" xfId="0" applyFont="1" applyBorder="1" applyAlignment="1" applyProtection="1">
      <alignment horizontal="left" vertical="center" wrapText="1" indent="1"/>
    </xf>
    <xf numFmtId="0" fontId="48" fillId="0" borderId="69" xfId="0" applyFont="1" applyBorder="1" applyAlignment="1" applyProtection="1">
      <alignment horizontal="left" vertical="center" wrapText="1" indent="1"/>
    </xf>
    <xf numFmtId="0" fontId="5" fillId="0" borderId="0" xfId="0" applyFont="1" applyAlignment="1" applyProtection="1">
      <alignment horizontal="center" vertical="center"/>
    </xf>
    <xf numFmtId="0" fontId="5" fillId="0" borderId="0" xfId="0" applyFont="1" applyAlignment="1">
      <alignment horizontal="center" vertical="center"/>
    </xf>
    <xf numFmtId="176" fontId="48" fillId="0" borderId="37" xfId="0" applyNumberFormat="1" applyFont="1" applyBorder="1" applyAlignment="1" applyProtection="1">
      <alignment horizontal="center" vertical="center" wrapText="1"/>
    </xf>
    <xf numFmtId="0" fontId="0" fillId="0" borderId="34" xfId="0" applyBorder="1" applyAlignment="1" applyProtection="1">
      <alignment horizontal="center" vertical="center" wrapText="1"/>
    </xf>
    <xf numFmtId="0" fontId="0" fillId="0" borderId="53" xfId="0" applyBorder="1" applyAlignment="1" applyProtection="1">
      <alignment horizontal="center" vertical="center" wrapText="1"/>
    </xf>
    <xf numFmtId="176" fontId="48" fillId="0" borderId="49" xfId="0" applyNumberFormat="1" applyFont="1" applyBorder="1" applyAlignment="1" applyProtection="1">
      <alignment horizontal="center" vertical="center" wrapText="1"/>
    </xf>
    <xf numFmtId="0" fontId="0" fillId="0" borderId="19" xfId="0" applyBorder="1" applyAlignment="1" applyProtection="1">
      <alignment horizontal="center" vertical="center" wrapText="1"/>
    </xf>
    <xf numFmtId="0" fontId="0" fillId="0" borderId="52" xfId="0" applyBorder="1" applyAlignment="1" applyProtection="1">
      <alignment horizontal="center" vertical="center" wrapText="1"/>
    </xf>
    <xf numFmtId="0" fontId="21" fillId="0" borderId="30" xfId="0" applyFont="1" applyBorder="1" applyAlignment="1">
      <alignment horizontal="left" vertical="center" wrapText="1"/>
    </xf>
    <xf numFmtId="0" fontId="21" fillId="0" borderId="31" xfId="0" applyFont="1" applyBorder="1" applyAlignment="1">
      <alignment horizontal="left" vertical="center" wrapText="1"/>
    </xf>
    <xf numFmtId="0" fontId="48" fillId="0" borderId="12" xfId="0" applyFont="1" applyBorder="1" applyAlignment="1" applyProtection="1">
      <alignment horizontal="left" vertical="center" wrapText="1"/>
    </xf>
    <xf numFmtId="0" fontId="48" fillId="0" borderId="11" xfId="0" applyFont="1" applyBorder="1" applyAlignment="1" applyProtection="1">
      <alignment horizontal="left" vertical="center" wrapText="1"/>
    </xf>
    <xf numFmtId="0" fontId="48" fillId="0" borderId="13" xfId="0" applyFont="1" applyBorder="1" applyAlignment="1" applyProtection="1">
      <alignment horizontal="left" vertical="center" wrapText="1"/>
    </xf>
    <xf numFmtId="0" fontId="48" fillId="0" borderId="29" xfId="0" applyFont="1" applyBorder="1" applyAlignment="1" applyProtection="1">
      <alignment horizontal="center" vertical="center" wrapText="1"/>
    </xf>
    <xf numFmtId="0" fontId="48" fillId="0" borderId="28" xfId="0" applyFont="1" applyBorder="1" applyAlignment="1">
      <alignment horizontal="center" vertical="center" wrapText="1"/>
    </xf>
    <xf numFmtId="0" fontId="71" fillId="0" borderId="26" xfId="0" applyFont="1" applyBorder="1" applyAlignment="1">
      <alignment horizontal="center" vertical="center" wrapText="1"/>
    </xf>
    <xf numFmtId="0" fontId="71" fillId="0" borderId="28" xfId="0" applyFont="1" applyBorder="1" applyAlignment="1">
      <alignment horizontal="center" vertical="center" wrapText="1"/>
    </xf>
    <xf numFmtId="0" fontId="71" fillId="0" borderId="77" xfId="0" applyFont="1" applyBorder="1" applyAlignment="1">
      <alignment horizontal="center" vertical="center" wrapText="1"/>
    </xf>
    <xf numFmtId="0" fontId="21" fillId="0" borderId="0" xfId="0" applyFont="1" applyAlignment="1">
      <alignment horizontal="left" vertical="justify" wrapText="1"/>
    </xf>
    <xf numFmtId="0" fontId="21" fillId="0" borderId="0" xfId="0" applyFont="1" applyBorder="1" applyAlignment="1">
      <alignment vertical="justify" wrapText="1"/>
    </xf>
    <xf numFmtId="0" fontId="21" fillId="0" borderId="0" xfId="0" applyFont="1" applyBorder="1" applyAlignment="1">
      <alignment vertical="center"/>
    </xf>
    <xf numFmtId="0" fontId="12" fillId="0" borderId="0" xfId="0" applyFont="1" applyAlignment="1">
      <alignment horizontal="left" vertical="center"/>
    </xf>
    <xf numFmtId="0" fontId="14" fillId="0" borderId="0" xfId="0" applyFont="1" applyAlignment="1">
      <alignment horizontal="left" vertical="justify" wrapText="1"/>
    </xf>
    <xf numFmtId="0" fontId="45" fillId="0" borderId="0" xfId="0" applyFont="1" applyAlignment="1">
      <alignment horizontal="left" vertical="justify" wrapText="1"/>
    </xf>
    <xf numFmtId="0" fontId="21" fillId="0" borderId="0" xfId="0" applyFont="1" applyAlignment="1">
      <alignment horizontal="left" vertical="top" wrapText="1"/>
    </xf>
    <xf numFmtId="0" fontId="0" fillId="0" borderId="0" xfId="0" applyAlignment="1">
      <alignment horizontal="left" vertical="top" wrapText="1"/>
    </xf>
    <xf numFmtId="0" fontId="2" fillId="0" borderId="0" xfId="0" applyFont="1" applyAlignment="1" applyProtection="1">
      <alignment vertical="top" wrapText="1"/>
    </xf>
    <xf numFmtId="0" fontId="2" fillId="0" borderId="0" xfId="0" applyFont="1" applyAlignment="1">
      <alignment vertical="top"/>
    </xf>
    <xf numFmtId="0" fontId="5" fillId="0" borderId="0" xfId="0" applyFont="1" applyAlignment="1" applyProtection="1">
      <alignment horizontal="center" vertical="center" wrapText="1"/>
      <protection locked="0"/>
    </xf>
    <xf numFmtId="0" fontId="2" fillId="0" borderId="32" xfId="0" applyFont="1" applyBorder="1" applyAlignment="1" applyProtection="1">
      <alignment horizontal="left" vertical="center" wrapText="1"/>
      <protection locked="0"/>
    </xf>
    <xf numFmtId="0" fontId="0" fillId="0" borderId="31" xfId="0" applyBorder="1" applyAlignment="1" applyProtection="1">
      <alignment horizontal="left" vertical="center" wrapText="1"/>
      <protection locked="0"/>
    </xf>
    <xf numFmtId="0" fontId="2" fillId="0" borderId="20" xfId="0" applyFont="1" applyBorder="1" applyAlignment="1" applyProtection="1">
      <alignment vertical="center" wrapText="1"/>
    </xf>
    <xf numFmtId="0" fontId="2" fillId="0" borderId="12" xfId="0" applyFont="1" applyBorder="1" applyAlignment="1" applyProtection="1">
      <alignment vertical="center" wrapText="1"/>
    </xf>
    <xf numFmtId="0" fontId="2" fillId="0" borderId="48" xfId="0" applyFont="1" applyBorder="1" applyAlignment="1" applyProtection="1">
      <alignment vertical="center" wrapText="1"/>
    </xf>
    <xf numFmtId="0" fontId="2" fillId="0" borderId="14" xfId="0" applyFont="1" applyBorder="1" applyAlignment="1" applyProtection="1">
      <alignment vertical="center" wrapText="1"/>
    </xf>
    <xf numFmtId="0" fontId="2" fillId="0" borderId="20" xfId="0" applyFont="1" applyBorder="1" applyAlignment="1" applyProtection="1">
      <alignment horizontal="center" vertical="center" wrapText="1"/>
    </xf>
    <xf numFmtId="0" fontId="2" fillId="0" borderId="21" xfId="0" applyFont="1" applyBorder="1" applyAlignment="1" applyProtection="1">
      <alignment horizontal="center" vertical="center" wrapText="1"/>
    </xf>
    <xf numFmtId="0" fontId="2" fillId="0" borderId="43" xfId="0" applyFont="1" applyBorder="1" applyAlignment="1" applyProtection="1">
      <alignment horizontal="center" vertical="center" wrapText="1"/>
    </xf>
    <xf numFmtId="0" fontId="2" fillId="0" borderId="11" xfId="0" applyFont="1" applyBorder="1" applyAlignment="1" applyProtection="1">
      <alignment horizontal="center" vertical="center" wrapText="1"/>
    </xf>
    <xf numFmtId="0" fontId="2" fillId="0" borderId="41" xfId="0" applyFont="1" applyBorder="1" applyAlignment="1" applyProtection="1">
      <alignment horizontal="center" vertical="center" wrapText="1"/>
    </xf>
    <xf numFmtId="0" fontId="2" fillId="0" borderId="45" xfId="0" applyFont="1" applyBorder="1" applyAlignment="1" applyProtection="1">
      <alignment horizontal="center" vertical="center" wrapText="1"/>
    </xf>
    <xf numFmtId="0" fontId="2" fillId="0" borderId="75"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27" xfId="0" applyFont="1" applyBorder="1" applyAlignment="1">
      <alignment horizontal="center" vertical="center" wrapText="1"/>
    </xf>
    <xf numFmtId="0" fontId="2" fillId="0" borderId="56" xfId="0" applyFont="1" applyBorder="1" applyAlignment="1">
      <alignment horizontal="center" vertical="center" wrapText="1"/>
    </xf>
    <xf numFmtId="0" fontId="2" fillId="0" borderId="68" xfId="0" applyFont="1" applyBorder="1" applyAlignment="1">
      <alignment horizontal="center" vertical="center" wrapText="1"/>
    </xf>
    <xf numFmtId="0" fontId="21" fillId="0" borderId="0" xfId="0" applyFont="1" applyAlignment="1" applyProtection="1">
      <alignment horizontal="left" vertical="top" wrapText="1"/>
    </xf>
    <xf numFmtId="0" fontId="14" fillId="0" borderId="0" xfId="0" applyFont="1" applyAlignment="1" applyProtection="1">
      <alignment horizontal="left" vertical="top" wrapText="1"/>
    </xf>
    <xf numFmtId="0" fontId="2" fillId="0" borderId="47" xfId="0" applyFont="1" applyBorder="1" applyAlignment="1" applyProtection="1">
      <alignment horizontal="left" vertical="center" wrapText="1"/>
      <protection locked="0"/>
    </xf>
    <xf numFmtId="0" fontId="0" fillId="0" borderId="42" xfId="0" applyBorder="1" applyAlignment="1" applyProtection="1">
      <alignment horizontal="left" vertical="center" wrapText="1"/>
      <protection locked="0"/>
    </xf>
    <xf numFmtId="0" fontId="2" fillId="0" borderId="46" xfId="0" applyFont="1" applyBorder="1" applyAlignment="1" applyProtection="1">
      <alignment horizontal="left" vertical="center" wrapText="1"/>
      <protection locked="0"/>
    </xf>
    <xf numFmtId="0" fontId="0" fillId="0" borderId="40" xfId="0" applyBorder="1" applyAlignment="1" applyProtection="1">
      <alignment horizontal="left" vertical="center" wrapText="1"/>
      <protection locked="0"/>
    </xf>
    <xf numFmtId="0" fontId="12" fillId="0" borderId="0" xfId="0" applyFont="1" applyAlignment="1">
      <alignment horizontal="center" vertical="center"/>
    </xf>
    <xf numFmtId="0" fontId="2" fillId="0" borderId="44" xfId="0" applyFont="1" applyBorder="1" applyAlignment="1" applyProtection="1">
      <alignment horizontal="center" vertical="center" wrapText="1"/>
    </xf>
    <xf numFmtId="0" fontId="2" fillId="0" borderId="19" xfId="0" applyFont="1" applyBorder="1" applyAlignment="1">
      <alignment horizontal="center" vertical="center" wrapText="1"/>
    </xf>
    <xf numFmtId="176" fontId="2" fillId="0" borderId="20" xfId="0" applyNumberFormat="1" applyFont="1" applyBorder="1" applyAlignment="1" applyProtection="1">
      <alignment horizontal="center" vertical="center" wrapText="1"/>
    </xf>
    <xf numFmtId="176" fontId="2" fillId="0" borderId="12" xfId="0" applyNumberFormat="1" applyFont="1" applyBorder="1" applyAlignment="1" applyProtection="1">
      <alignment horizontal="center" vertical="center" wrapText="1"/>
    </xf>
    <xf numFmtId="176" fontId="2" fillId="0" borderId="14" xfId="0" applyNumberFormat="1" applyFont="1" applyBorder="1" applyAlignment="1" applyProtection="1">
      <alignment horizontal="center" vertical="center" wrapText="1"/>
    </xf>
    <xf numFmtId="0" fontId="3" fillId="0" borderId="1" xfId="0" applyFont="1" applyBorder="1" applyAlignment="1" applyProtection="1">
      <alignment horizontal="right" vertical="center" wrapText="1" indent="1"/>
      <protection locked="0"/>
    </xf>
    <xf numFmtId="0" fontId="0" fillId="0" borderId="2" xfId="0" applyFont="1" applyBorder="1" applyAlignment="1">
      <alignment horizontal="right" vertical="center" wrapText="1" indent="1"/>
    </xf>
    <xf numFmtId="0" fontId="0" fillId="0" borderId="3" xfId="0" applyFont="1" applyBorder="1" applyAlignment="1">
      <alignment horizontal="right" vertical="center" wrapText="1" indent="1"/>
    </xf>
    <xf numFmtId="0" fontId="3" fillId="0" borderId="4" xfId="0" applyFont="1" applyBorder="1" applyAlignment="1" applyProtection="1">
      <alignment horizontal="right" vertical="center" wrapText="1" indent="1"/>
    </xf>
    <xf numFmtId="0" fontId="0" fillId="0" borderId="0" xfId="0" applyFont="1" applyAlignment="1">
      <alignment horizontal="right" vertical="center" wrapText="1" indent="1"/>
    </xf>
    <xf numFmtId="0" fontId="0" fillId="0" borderId="5" xfId="0" applyFont="1" applyBorder="1" applyAlignment="1">
      <alignment horizontal="right" vertical="center" wrapText="1" indent="1"/>
    </xf>
    <xf numFmtId="0" fontId="3" fillId="0" borderId="6" xfId="0" applyFont="1" applyBorder="1" applyAlignment="1" applyProtection="1">
      <alignment horizontal="right" vertical="center" wrapText="1" indent="1"/>
    </xf>
    <xf numFmtId="0" fontId="0" fillId="0" borderId="7" xfId="0" applyFont="1" applyBorder="1" applyAlignment="1">
      <alignment horizontal="right" vertical="center" wrapText="1" indent="1"/>
    </xf>
    <xf numFmtId="0" fontId="0" fillId="0" borderId="8" xfId="0" applyFont="1" applyBorder="1" applyAlignment="1">
      <alignment horizontal="right" vertical="center" wrapText="1" indent="1"/>
    </xf>
    <xf numFmtId="0" fontId="27" fillId="0" borderId="0" xfId="0" applyFont="1" applyAlignment="1">
      <alignment horizontal="justify" vertical="center"/>
    </xf>
    <xf numFmtId="0" fontId="72" fillId="0" borderId="0" xfId="0" applyFont="1" applyAlignment="1">
      <alignment vertical="center"/>
    </xf>
    <xf numFmtId="0" fontId="2" fillId="0" borderId="0" xfId="0" applyFont="1" applyAlignment="1" applyProtection="1">
      <protection locked="0"/>
    </xf>
    <xf numFmtId="0" fontId="0" fillId="0" borderId="0" xfId="0" applyFont="1" applyAlignment="1" applyProtection="1">
      <protection locked="0"/>
    </xf>
    <xf numFmtId="0" fontId="21" fillId="0" borderId="26" xfId="0" applyFont="1" applyBorder="1" applyAlignment="1" applyProtection="1">
      <alignment horizontal="left"/>
    </xf>
    <xf numFmtId="0" fontId="0" fillId="0" borderId="26" xfId="0" applyBorder="1" applyAlignment="1" applyProtection="1"/>
    <xf numFmtId="176" fontId="2" fillId="0" borderId="21" xfId="0" applyNumberFormat="1" applyFont="1" applyBorder="1" applyAlignment="1" applyProtection="1">
      <alignment horizontal="center" vertical="center" wrapText="1"/>
    </xf>
    <xf numFmtId="176" fontId="2" fillId="0" borderId="13" xfId="0" applyNumberFormat="1" applyFont="1" applyBorder="1" applyAlignment="1" applyProtection="1">
      <alignment horizontal="center" vertical="center" wrapText="1"/>
    </xf>
    <xf numFmtId="176" fontId="2" fillId="0" borderId="15" xfId="0" applyNumberFormat="1" applyFont="1" applyBorder="1" applyAlignment="1" applyProtection="1">
      <alignment horizontal="center" vertical="center" wrapText="1"/>
    </xf>
    <xf numFmtId="0" fontId="9" fillId="0" borderId="0" xfId="0" applyFont="1" applyAlignment="1" applyProtection="1">
      <alignment horizontal="left" vertical="top" wrapText="1"/>
    </xf>
    <xf numFmtId="0" fontId="4" fillId="0" borderId="16" xfId="0" applyFont="1" applyBorder="1" applyAlignment="1" applyProtection="1">
      <alignment horizontal="left" vertical="center" wrapText="1" indent="1"/>
    </xf>
    <xf numFmtId="0" fontId="4" fillId="0" borderId="38" xfId="0" applyFont="1" applyBorder="1" applyAlignment="1" applyProtection="1">
      <alignment horizontal="left" vertical="center" wrapText="1" indent="1"/>
    </xf>
    <xf numFmtId="0" fontId="4" fillId="0" borderId="17" xfId="0" applyFont="1" applyBorder="1" applyAlignment="1" applyProtection="1">
      <alignment horizontal="left" vertical="center" wrapText="1" indent="1"/>
    </xf>
    <xf numFmtId="0" fontId="2" fillId="0" borderId="73" xfId="0" applyFont="1" applyBorder="1" applyAlignment="1" applyProtection="1">
      <alignment horizontal="right" vertical="center" wrapText="1"/>
      <protection locked="0"/>
    </xf>
    <xf numFmtId="0" fontId="0" fillId="0" borderId="78" xfId="0" applyFont="1" applyBorder="1" applyAlignment="1" applyProtection="1">
      <alignment horizontal="right" vertical="center" wrapText="1"/>
      <protection locked="0"/>
    </xf>
    <xf numFmtId="0" fontId="4" fillId="0" borderId="20" xfId="0" applyFont="1" applyBorder="1" applyAlignment="1" applyProtection="1">
      <alignment horizontal="left" vertical="center" wrapText="1" indent="1"/>
    </xf>
    <xf numFmtId="0" fontId="4" fillId="0" borderId="43" xfId="0" applyFont="1" applyBorder="1" applyAlignment="1" applyProtection="1">
      <alignment horizontal="left" vertical="center" wrapText="1" indent="1"/>
    </xf>
    <xf numFmtId="0" fontId="4" fillId="0" borderId="39" xfId="0" applyFont="1" applyBorder="1" applyAlignment="1" applyProtection="1">
      <alignment horizontal="left" vertical="center" wrapText="1" indent="1"/>
    </xf>
    <xf numFmtId="0" fontId="4" fillId="0" borderId="21" xfId="0" applyFont="1" applyBorder="1" applyAlignment="1" applyProtection="1">
      <alignment horizontal="left" vertical="center" wrapText="1" indent="1"/>
    </xf>
    <xf numFmtId="0" fontId="48" fillId="0" borderId="20" xfId="0" applyFont="1" applyBorder="1" applyAlignment="1" applyProtection="1">
      <alignment horizontal="center" vertical="center" wrapText="1"/>
    </xf>
    <xf numFmtId="0" fontId="48" fillId="0" borderId="12" xfId="0" applyFont="1" applyBorder="1" applyAlignment="1" applyProtection="1">
      <alignment horizontal="center" vertical="center" wrapText="1"/>
    </xf>
    <xf numFmtId="0" fontId="48" fillId="0" borderId="48" xfId="0" applyFont="1" applyBorder="1" applyAlignment="1" applyProtection="1">
      <alignment horizontal="center" vertical="center" wrapText="1"/>
    </xf>
    <xf numFmtId="0" fontId="48" fillId="0" borderId="14" xfId="0" applyFont="1" applyBorder="1" applyAlignment="1" applyProtection="1">
      <alignment horizontal="center" vertical="center" wrapText="1"/>
    </xf>
    <xf numFmtId="0" fontId="21" fillId="0" borderId="43" xfId="0" applyFont="1" applyBorder="1" applyAlignment="1" applyProtection="1">
      <alignment horizontal="center" vertical="center" wrapText="1"/>
    </xf>
    <xf numFmtId="0" fontId="21" fillId="0" borderId="37" xfId="0" applyFont="1" applyBorder="1" applyAlignment="1" applyProtection="1">
      <alignment horizontal="center" vertical="center" wrapText="1"/>
    </xf>
    <xf numFmtId="0" fontId="21" fillId="0" borderId="41" xfId="0" applyFont="1" applyBorder="1" applyAlignment="1" applyProtection="1">
      <alignment horizontal="center" vertical="center" wrapText="1"/>
    </xf>
    <xf numFmtId="0" fontId="2" fillId="0" borderId="84" xfId="0" applyFont="1" applyBorder="1" applyAlignment="1" applyProtection="1">
      <alignment horizontal="center" vertical="center" wrapText="1"/>
    </xf>
    <xf numFmtId="0" fontId="48" fillId="0" borderId="43" xfId="0" applyFont="1" applyBorder="1" applyAlignment="1" applyProtection="1">
      <alignment horizontal="center" vertical="center" wrapText="1"/>
    </xf>
    <xf numFmtId="0" fontId="2" fillId="0" borderId="0" xfId="0" applyFont="1" applyAlignment="1" applyProtection="1">
      <alignment horizontal="center" vertical="center"/>
    </xf>
    <xf numFmtId="0" fontId="2" fillId="0" borderId="0" xfId="0" applyFont="1" applyBorder="1" applyAlignment="1" applyProtection="1">
      <alignment horizontal="justify" vertical="center" wrapText="1"/>
      <protection locked="0"/>
    </xf>
    <xf numFmtId="0" fontId="2" fillId="0" borderId="0" xfId="0" applyFont="1" applyBorder="1" applyAlignment="1" applyProtection="1">
      <alignment vertical="center" wrapText="1"/>
      <protection locked="0"/>
    </xf>
    <xf numFmtId="0" fontId="2" fillId="0" borderId="5" xfId="0" applyFont="1" applyBorder="1" applyAlignment="1" applyProtection="1">
      <alignment vertical="center" wrapText="1"/>
      <protection locked="0"/>
    </xf>
    <xf numFmtId="0" fontId="3" fillId="0" borderId="4" xfId="0" applyFont="1" applyFill="1" applyBorder="1" applyAlignment="1" applyProtection="1">
      <alignment horizontal="justify" vertical="center"/>
    </xf>
    <xf numFmtId="0" fontId="2" fillId="0" borderId="0" xfId="0" applyFont="1" applyFill="1" applyBorder="1" applyAlignment="1">
      <alignment horizontal="justify" vertical="center"/>
    </xf>
    <xf numFmtId="0" fontId="2" fillId="0" borderId="5" xfId="0" applyFont="1" applyFill="1" applyBorder="1" applyAlignment="1">
      <alignment horizontal="justify" vertical="center"/>
    </xf>
    <xf numFmtId="0" fontId="3" fillId="0" borderId="1" xfId="0" applyFont="1" applyFill="1" applyBorder="1" applyAlignment="1" applyProtection="1">
      <alignment horizontal="justify" vertical="center"/>
    </xf>
    <xf numFmtId="0" fontId="2" fillId="0" borderId="2" xfId="0" applyFont="1" applyFill="1" applyBorder="1" applyAlignment="1">
      <alignment horizontal="justify" vertical="center"/>
    </xf>
    <xf numFmtId="0" fontId="2" fillId="0" borderId="3" xfId="0" applyFont="1" applyFill="1" applyBorder="1" applyAlignment="1">
      <alignment horizontal="justify" vertical="center"/>
    </xf>
    <xf numFmtId="0" fontId="27" fillId="0" borderId="0" xfId="0" applyFont="1" applyAlignment="1">
      <alignment vertical="center"/>
    </xf>
    <xf numFmtId="0" fontId="2" fillId="0" borderId="26" xfId="0" applyFont="1" applyBorder="1" applyAlignment="1" applyProtection="1">
      <alignment vertical="center"/>
    </xf>
    <xf numFmtId="0" fontId="2" fillId="0" borderId="0" xfId="0" applyFont="1" applyBorder="1" applyAlignment="1" applyProtection="1">
      <alignment horizontal="justify" vertical="center"/>
      <protection locked="0"/>
    </xf>
    <xf numFmtId="0" fontId="2" fillId="0" borderId="0" xfId="0" applyFont="1" applyBorder="1" applyAlignment="1" applyProtection="1">
      <alignment vertical="center"/>
      <protection locked="0"/>
    </xf>
    <xf numFmtId="0" fontId="2" fillId="0" borderId="0" xfId="0" applyFont="1" applyAlignment="1" applyProtection="1">
      <alignment horizontal="center" vertical="center"/>
      <protection locked="0"/>
    </xf>
    <xf numFmtId="0" fontId="2" fillId="0" borderId="0" xfId="0" applyFont="1" applyAlignment="1">
      <alignment horizontal="center" vertical="center"/>
    </xf>
    <xf numFmtId="0" fontId="48" fillId="0" borderId="22" xfId="0" applyFont="1" applyBorder="1" applyAlignment="1" applyProtection="1">
      <alignment horizontal="left" vertical="center" wrapText="1"/>
    </xf>
    <xf numFmtId="0" fontId="48" fillId="0" borderId="23" xfId="0" applyFont="1" applyBorder="1" applyAlignment="1">
      <alignment horizontal="left" vertical="center" wrapText="1"/>
    </xf>
    <xf numFmtId="0" fontId="48" fillId="0" borderId="24" xfId="0" applyFont="1" applyBorder="1" applyAlignment="1">
      <alignment horizontal="left" vertical="center" wrapText="1"/>
    </xf>
    <xf numFmtId="0" fontId="48" fillId="0" borderId="29" xfId="0" applyFont="1" applyBorder="1" applyAlignment="1">
      <alignment horizontal="left" vertical="center" wrapText="1"/>
    </xf>
    <xf numFmtId="0" fontId="48" fillId="0" borderId="26" xfId="0" applyFont="1" applyBorder="1" applyAlignment="1">
      <alignment horizontal="left" vertical="center" wrapText="1"/>
    </xf>
    <xf numFmtId="0" fontId="48" fillId="0" borderId="28" xfId="0" applyFont="1" applyBorder="1" applyAlignment="1">
      <alignment horizontal="left" vertical="center" wrapText="1"/>
    </xf>
    <xf numFmtId="0" fontId="21" fillId="0" borderId="30" xfId="0" applyFont="1" applyFill="1" applyBorder="1" applyAlignment="1" applyProtection="1">
      <alignment horizontal="center"/>
      <protection locked="0"/>
    </xf>
    <xf numFmtId="0" fontId="2" fillId="0" borderId="30" xfId="0" applyFont="1" applyBorder="1" applyAlignment="1" applyProtection="1">
      <alignment horizontal="center"/>
      <protection locked="0"/>
    </xf>
    <xf numFmtId="0" fontId="21" fillId="0" borderId="26" xfId="0" applyFont="1" applyFill="1" applyBorder="1" applyAlignment="1" applyProtection="1">
      <alignment horizontal="center" vertical="center"/>
      <protection locked="0"/>
    </xf>
    <xf numFmtId="0" fontId="2" fillId="0" borderId="26" xfId="0" applyFont="1" applyBorder="1" applyAlignment="1" applyProtection="1">
      <alignment horizontal="center" vertical="center"/>
      <protection locked="0"/>
    </xf>
    <xf numFmtId="0" fontId="0" fillId="0" borderId="26" xfId="0" applyBorder="1" applyAlignment="1" applyProtection="1">
      <alignment horizontal="center" vertical="center"/>
      <protection locked="0"/>
    </xf>
    <xf numFmtId="0" fontId="21" fillId="0" borderId="26" xfId="0" applyFont="1" applyFill="1" applyBorder="1" applyAlignment="1" applyProtection="1">
      <alignment horizontal="center"/>
      <protection locked="0"/>
    </xf>
    <xf numFmtId="0" fontId="2" fillId="0" borderId="26" xfId="0" applyFont="1" applyBorder="1" applyAlignment="1" applyProtection="1">
      <alignment horizontal="center"/>
      <protection locked="0"/>
    </xf>
    <xf numFmtId="0" fontId="0" fillId="0" borderId="26" xfId="0" applyBorder="1" applyAlignment="1" applyProtection="1">
      <alignment horizontal="center"/>
      <protection locked="0"/>
    </xf>
    <xf numFmtId="0" fontId="0" fillId="0" borderId="26" xfId="0" applyBorder="1" applyAlignment="1">
      <alignment vertical="center"/>
    </xf>
    <xf numFmtId="0" fontId="2" fillId="0" borderId="23" xfId="0" applyFont="1" applyBorder="1" applyAlignment="1" applyProtection="1">
      <alignment horizontal="left" vertical="center" wrapText="1"/>
      <protection locked="0"/>
    </xf>
    <xf numFmtId="49" fontId="2" fillId="0" borderId="26" xfId="0" applyNumberFormat="1" applyFont="1" applyBorder="1" applyAlignment="1" applyProtection="1">
      <alignment horizontal="left" vertical="center"/>
    </xf>
    <xf numFmtId="0" fontId="2" fillId="0" borderId="26" xfId="0" applyFont="1" applyBorder="1" applyAlignment="1" applyProtection="1">
      <alignment vertical="center"/>
      <protection locked="0"/>
    </xf>
    <xf numFmtId="0" fontId="0" fillId="0" borderId="26" xfId="0" applyBorder="1" applyAlignment="1" applyProtection="1">
      <alignment vertical="center"/>
      <protection locked="0"/>
    </xf>
    <xf numFmtId="0" fontId="54" fillId="0" borderId="26" xfId="0" applyFont="1" applyBorder="1" applyAlignment="1" applyProtection="1">
      <alignment vertical="center"/>
      <protection locked="0"/>
    </xf>
    <xf numFmtId="0" fontId="12" fillId="0" borderId="0" xfId="0" applyFont="1" applyAlignment="1" applyProtection="1">
      <alignment horizontal="justify" vertical="center" wrapText="1"/>
    </xf>
    <xf numFmtId="0" fontId="2" fillId="0" borderId="0" xfId="0" applyFont="1" applyAlignment="1">
      <alignment vertical="center" wrapText="1"/>
    </xf>
    <xf numFmtId="0" fontId="2" fillId="0" borderId="26" xfId="0" applyFont="1" applyBorder="1" applyAlignment="1" applyProtection="1">
      <alignment horizontal="left" vertical="center"/>
      <protection locked="0"/>
    </xf>
    <xf numFmtId="0" fontId="2" fillId="0" borderId="0" xfId="0" applyFont="1" applyBorder="1" applyAlignment="1">
      <alignment horizontal="justify" vertical="center"/>
    </xf>
    <xf numFmtId="0" fontId="2" fillId="0" borderId="0" xfId="0" applyFont="1" applyBorder="1" applyAlignment="1">
      <alignment vertical="center"/>
    </xf>
    <xf numFmtId="0" fontId="2" fillId="0" borderId="5" xfId="0" applyFont="1" applyBorder="1" applyAlignment="1">
      <alignment vertical="center"/>
    </xf>
    <xf numFmtId="0" fontId="2" fillId="0" borderId="0" xfId="0" applyFont="1" applyBorder="1" applyAlignment="1" applyProtection="1">
      <alignment horizontal="justify" vertical="top"/>
      <protection locked="0"/>
    </xf>
    <xf numFmtId="0" fontId="2" fillId="0" borderId="0" xfId="0" applyFont="1" applyBorder="1" applyAlignment="1" applyProtection="1">
      <alignment vertical="top"/>
      <protection locked="0"/>
    </xf>
    <xf numFmtId="0" fontId="2" fillId="0" borderId="26" xfId="0" applyFont="1" applyBorder="1" applyAlignment="1">
      <alignment vertical="center"/>
    </xf>
    <xf numFmtId="0" fontId="66" fillId="0" borderId="72" xfId="2" applyFont="1" applyBorder="1" applyAlignment="1" applyProtection="1">
      <alignment vertical="center"/>
    </xf>
    <xf numFmtId="0" fontId="0" fillId="0" borderId="0" xfId="0" applyBorder="1" applyAlignment="1" applyProtection="1">
      <alignment vertical="center"/>
      <protection locked="0"/>
    </xf>
    <xf numFmtId="0" fontId="0" fillId="0" borderId="5" xfId="0" applyBorder="1" applyAlignment="1" applyProtection="1">
      <alignment vertical="center"/>
      <protection locked="0"/>
    </xf>
    <xf numFmtId="0" fontId="27" fillId="0" borderId="0" xfId="0" applyFont="1" applyBorder="1" applyAlignment="1" applyProtection="1">
      <alignment horizontal="center" vertical="center"/>
    </xf>
    <xf numFmtId="0" fontId="72" fillId="0" borderId="0" xfId="0" applyFont="1" applyAlignment="1">
      <alignment horizontal="center" vertical="center"/>
    </xf>
    <xf numFmtId="0" fontId="87" fillId="0" borderId="0" xfId="0" applyFont="1" applyAlignment="1">
      <alignment horizontal="justify" vertical="center"/>
    </xf>
    <xf numFmtId="0" fontId="89" fillId="0" borderId="0" xfId="0" applyFont="1" applyAlignment="1">
      <alignment vertical="center"/>
    </xf>
    <xf numFmtId="0" fontId="0" fillId="0" borderId="0" xfId="0" applyAlignment="1">
      <alignment vertical="center"/>
    </xf>
    <xf numFmtId="0" fontId="2" fillId="0" borderId="26" xfId="0" applyFont="1" applyBorder="1" applyAlignment="1" applyProtection="1">
      <alignment horizontal="justify" vertical="center"/>
      <protection locked="0"/>
    </xf>
    <xf numFmtId="0" fontId="2" fillId="0" borderId="26" xfId="0" applyFont="1" applyBorder="1" applyAlignment="1" applyProtection="1">
      <alignment horizontal="center" vertical="top"/>
      <protection locked="0"/>
    </xf>
    <xf numFmtId="0" fontId="2" fillId="0" borderId="5" xfId="0" applyFont="1" applyBorder="1" applyAlignment="1">
      <alignment horizontal="left" vertical="center" wrapText="1"/>
    </xf>
    <xf numFmtId="0" fontId="0" fillId="0" borderId="0" xfId="0" applyBorder="1" applyAlignment="1">
      <alignment horizontal="left" vertical="center"/>
    </xf>
    <xf numFmtId="0" fontId="0" fillId="0" borderId="5" xfId="0" applyBorder="1" applyAlignment="1">
      <alignment horizontal="left" vertical="center"/>
    </xf>
    <xf numFmtId="0" fontId="2" fillId="0" borderId="0" xfId="0" applyFont="1" applyBorder="1" applyAlignment="1" applyProtection="1">
      <alignment horizontal="justify" vertical="center"/>
    </xf>
    <xf numFmtId="0" fontId="2" fillId="0" borderId="0" xfId="0" applyFont="1" applyBorder="1" applyAlignment="1" applyProtection="1">
      <alignment vertical="center"/>
    </xf>
    <xf numFmtId="0" fontId="0" fillId="0" borderId="0" xfId="0" applyBorder="1" applyAlignment="1">
      <alignment horizontal="justify" vertical="center"/>
    </xf>
    <xf numFmtId="0" fontId="2" fillId="0" borderId="0" xfId="0" applyFont="1" applyBorder="1" applyAlignment="1">
      <alignment horizontal="justify" vertical="center" wrapText="1"/>
    </xf>
    <xf numFmtId="0" fontId="0" fillId="0" borderId="26" xfId="0" applyBorder="1" applyAlignment="1" applyProtection="1">
      <alignment horizontal="left" vertical="center"/>
      <protection locked="0"/>
    </xf>
    <xf numFmtId="0" fontId="2" fillId="0" borderId="77" xfId="0" applyFont="1" applyBorder="1" applyAlignment="1" applyProtection="1">
      <alignment horizontal="left" vertical="center"/>
      <protection locked="0"/>
    </xf>
    <xf numFmtId="0" fontId="2" fillId="0" borderId="2" xfId="0" applyFont="1" applyBorder="1" applyAlignment="1">
      <alignment horizontal="justify" vertical="top" wrapText="1"/>
    </xf>
    <xf numFmtId="0" fontId="2" fillId="0" borderId="2" xfId="0" applyFont="1" applyBorder="1" applyAlignment="1">
      <alignment vertical="top" wrapText="1"/>
    </xf>
    <xf numFmtId="0" fontId="2" fillId="0" borderId="3" xfId="0" applyFont="1" applyBorder="1" applyAlignment="1">
      <alignment vertical="top" wrapText="1"/>
    </xf>
    <xf numFmtId="0" fontId="2" fillId="0" borderId="0" xfId="0" applyFont="1" applyAlignment="1">
      <alignment horizontal="justify" vertical="center"/>
    </xf>
    <xf numFmtId="0" fontId="2" fillId="0" borderId="26" xfId="0" applyFont="1" applyFill="1" applyBorder="1" applyAlignment="1" applyProtection="1">
      <alignment horizontal="center" vertical="center"/>
      <protection locked="0"/>
    </xf>
    <xf numFmtId="0" fontId="2" fillId="0" borderId="30" xfId="0" applyFont="1" applyBorder="1" applyAlignment="1" applyProtection="1">
      <alignment horizontal="center" vertical="center"/>
      <protection locked="0"/>
    </xf>
    <xf numFmtId="0" fontId="0" fillId="0" borderId="30" xfId="0" applyBorder="1" applyAlignment="1" applyProtection="1">
      <alignment horizontal="center" vertical="center"/>
      <protection locked="0"/>
    </xf>
    <xf numFmtId="0" fontId="2" fillId="0" borderId="78" xfId="0" applyFont="1" applyBorder="1" applyAlignment="1">
      <alignment horizontal="left" vertical="top" wrapText="1"/>
    </xf>
    <xf numFmtId="0" fontId="2" fillId="0" borderId="86" xfId="0" applyFont="1" applyBorder="1" applyAlignment="1">
      <alignment horizontal="left" vertical="top" wrapText="1"/>
    </xf>
    <xf numFmtId="0" fontId="2" fillId="0" borderId="5" xfId="0" applyFont="1" applyBorder="1" applyAlignment="1">
      <alignment horizontal="justify" vertical="center"/>
    </xf>
    <xf numFmtId="0" fontId="0" fillId="0" borderId="0" xfId="0" applyBorder="1" applyAlignment="1">
      <alignment vertical="center"/>
    </xf>
    <xf numFmtId="0" fontId="0" fillId="0" borderId="5" xfId="0" applyBorder="1" applyAlignment="1">
      <alignment vertical="center"/>
    </xf>
    <xf numFmtId="0" fontId="0" fillId="0" borderId="0" xfId="0" applyBorder="1" applyAlignment="1" applyProtection="1">
      <alignment horizontal="justify" vertical="center"/>
      <protection locked="0"/>
    </xf>
    <xf numFmtId="0" fontId="9" fillId="0" borderId="0" xfId="0" applyFont="1" applyAlignment="1">
      <alignment vertical="center" wrapText="1"/>
    </xf>
    <xf numFmtId="0" fontId="6" fillId="0" borderId="11" xfId="0" applyFont="1" applyBorder="1" applyAlignment="1">
      <alignment horizontal="center" vertical="top" wrapText="1"/>
    </xf>
    <xf numFmtId="0" fontId="2" fillId="0" borderId="11" xfId="0" applyFont="1" applyBorder="1" applyAlignment="1">
      <alignment horizontal="center" vertical="top" wrapText="1"/>
    </xf>
    <xf numFmtId="0" fontId="3" fillId="0" borderId="0" xfId="0" applyFont="1" applyAlignment="1">
      <alignment horizontal="center" vertical="center" wrapText="1"/>
    </xf>
    <xf numFmtId="176" fontId="48" fillId="0" borderId="83" xfId="0" applyNumberFormat="1" applyFont="1" applyBorder="1" applyAlignment="1" applyProtection="1">
      <alignment horizontal="center" vertical="center" wrapText="1"/>
      <protection locked="0"/>
    </xf>
  </cellXfs>
  <cellStyles count="3">
    <cellStyle name="一般" xfId="0" builtinId="0"/>
    <cellStyle name="一般 2" xfId="2"/>
    <cellStyle name="千分位" xfId="1" builtinId="3"/>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ctrlProps/ctrlProp1.xml><?xml version="1.0" encoding="utf-8"?>
<formControlPr xmlns="http://schemas.microsoft.com/office/spreadsheetml/2009/9/main" objectType="Label"/>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fmlaLink="$Q$11"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Label"/>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Q$13" lockText="1" noThreeD="1"/>
</file>

<file path=xl/ctrlProps/ctrlProp4.xml><?xml version="1.0" encoding="utf-8"?>
<formControlPr xmlns="http://schemas.microsoft.com/office/spreadsheetml/2009/9/main" objectType="Label"/>
</file>

<file path=xl/ctrlProps/ctrlProp5.xml><?xml version="1.0" encoding="utf-8"?>
<formControlPr xmlns="http://schemas.microsoft.com/office/spreadsheetml/2009/9/main" objectType="Label"/>
</file>

<file path=xl/ctrlProps/ctrlProp6.xml><?xml version="1.0" encoding="utf-8"?>
<formControlPr xmlns="http://schemas.microsoft.com/office/spreadsheetml/2009/9/main" objectType="CheckBox" fmlaLink="$Q$11" lockText="1" noThreeD="1"/>
</file>

<file path=xl/ctrlProps/ctrlProp7.xml><?xml version="1.0" encoding="utf-8"?>
<formControlPr xmlns="http://schemas.microsoft.com/office/spreadsheetml/2009/9/main" objectType="CheckBox" fmlaLink="$Q$14"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xdr:col>
      <xdr:colOff>47625</xdr:colOff>
      <xdr:row>32</xdr:row>
      <xdr:rowOff>104777</xdr:rowOff>
    </xdr:from>
    <xdr:to>
      <xdr:col>1</xdr:col>
      <xdr:colOff>171450</xdr:colOff>
      <xdr:row>32</xdr:row>
      <xdr:rowOff>228601</xdr:rowOff>
    </xdr:to>
    <xdr:sp macro="" textlink="">
      <xdr:nvSpPr>
        <xdr:cNvPr id="3" name="矩形 2"/>
        <xdr:cNvSpPr/>
      </xdr:nvSpPr>
      <xdr:spPr>
        <a:xfrm>
          <a:off x="609600" y="8667752"/>
          <a:ext cx="123825" cy="123824"/>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zh-TW" altLang="en-US" sz="1100"/>
        </a:p>
      </xdr:txBody>
    </xdr:sp>
    <xdr:clientData/>
  </xdr:twoCellAnchor>
  <xdr:twoCellAnchor>
    <xdr:from>
      <xdr:col>11</xdr:col>
      <xdr:colOff>2486025</xdr:colOff>
      <xdr:row>22</xdr:row>
      <xdr:rowOff>276225</xdr:rowOff>
    </xdr:from>
    <xdr:to>
      <xdr:col>11</xdr:col>
      <xdr:colOff>3867150</xdr:colOff>
      <xdr:row>22</xdr:row>
      <xdr:rowOff>276225</xdr:rowOff>
    </xdr:to>
    <xdr:cxnSp macro="">
      <xdr:nvCxnSpPr>
        <xdr:cNvPr id="2" name="直線接點 1"/>
        <xdr:cNvCxnSpPr/>
      </xdr:nvCxnSpPr>
      <xdr:spPr>
        <a:xfrm>
          <a:off x="7543800" y="7248525"/>
          <a:ext cx="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2847975</xdr:colOff>
      <xdr:row>14</xdr:row>
      <xdr:rowOff>329234</xdr:rowOff>
    </xdr:from>
    <xdr:to>
      <xdr:col>11</xdr:col>
      <xdr:colOff>3914775</xdr:colOff>
      <xdr:row>14</xdr:row>
      <xdr:rowOff>329234</xdr:rowOff>
    </xdr:to>
    <xdr:cxnSp macro="">
      <xdr:nvCxnSpPr>
        <xdr:cNvPr id="4" name="直線接點 3"/>
        <xdr:cNvCxnSpPr/>
      </xdr:nvCxnSpPr>
      <xdr:spPr>
        <a:xfrm>
          <a:off x="7543800" y="5548934"/>
          <a:ext cx="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2486025</xdr:colOff>
      <xdr:row>22</xdr:row>
      <xdr:rowOff>276225</xdr:rowOff>
    </xdr:from>
    <xdr:to>
      <xdr:col>6</xdr:col>
      <xdr:colOff>3867150</xdr:colOff>
      <xdr:row>22</xdr:row>
      <xdr:rowOff>276225</xdr:rowOff>
    </xdr:to>
    <xdr:cxnSp macro="">
      <xdr:nvCxnSpPr>
        <xdr:cNvPr id="5" name="直線接點 4"/>
        <xdr:cNvCxnSpPr/>
      </xdr:nvCxnSpPr>
      <xdr:spPr>
        <a:xfrm>
          <a:off x="4238625" y="7248525"/>
          <a:ext cx="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2486025</xdr:colOff>
      <xdr:row>22</xdr:row>
      <xdr:rowOff>276225</xdr:rowOff>
    </xdr:from>
    <xdr:to>
      <xdr:col>6</xdr:col>
      <xdr:colOff>3867150</xdr:colOff>
      <xdr:row>22</xdr:row>
      <xdr:rowOff>276225</xdr:rowOff>
    </xdr:to>
    <xdr:cxnSp macro="">
      <xdr:nvCxnSpPr>
        <xdr:cNvPr id="6" name="直線接點 5"/>
        <xdr:cNvCxnSpPr/>
      </xdr:nvCxnSpPr>
      <xdr:spPr>
        <a:xfrm>
          <a:off x="4238625" y="7248525"/>
          <a:ext cx="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2847975</xdr:colOff>
      <xdr:row>15</xdr:row>
      <xdr:rowOff>329234</xdr:rowOff>
    </xdr:from>
    <xdr:to>
      <xdr:col>11</xdr:col>
      <xdr:colOff>3914775</xdr:colOff>
      <xdr:row>15</xdr:row>
      <xdr:rowOff>329234</xdr:rowOff>
    </xdr:to>
    <xdr:cxnSp macro="">
      <xdr:nvCxnSpPr>
        <xdr:cNvPr id="7" name="直線接點 6"/>
        <xdr:cNvCxnSpPr/>
      </xdr:nvCxnSpPr>
      <xdr:spPr>
        <a:xfrm>
          <a:off x="7543800" y="5634659"/>
          <a:ext cx="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xdr:from>
          <xdr:col>9</xdr:col>
          <xdr:colOff>228600</xdr:colOff>
          <xdr:row>12</xdr:row>
          <xdr:rowOff>257175</xdr:rowOff>
        </xdr:from>
        <xdr:to>
          <xdr:col>9</xdr:col>
          <xdr:colOff>228600</xdr:colOff>
          <xdr:row>13</xdr:row>
          <xdr:rowOff>19050</xdr:rowOff>
        </xdr:to>
        <xdr:sp macro="" textlink="">
          <xdr:nvSpPr>
            <xdr:cNvPr id="26631" name="Label 7" hidden="1">
              <a:extLst>
                <a:ext uri="{63B3BB69-23CF-44E3-9099-C40C66FF867C}">
                  <a14:compatExt spid="_x0000_s266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228600</xdr:colOff>
          <xdr:row>14</xdr:row>
          <xdr:rowOff>238125</xdr:rowOff>
        </xdr:from>
        <xdr:to>
          <xdr:col>9</xdr:col>
          <xdr:colOff>228600</xdr:colOff>
          <xdr:row>15</xdr:row>
          <xdr:rowOff>76200</xdr:rowOff>
        </xdr:to>
        <xdr:sp macro="" textlink="">
          <xdr:nvSpPr>
            <xdr:cNvPr id="26632" name="Label 8" hidden="1">
              <a:extLst>
                <a:ext uri="{63B3BB69-23CF-44E3-9099-C40C66FF867C}">
                  <a14:compatExt spid="_x0000_s26632"/>
                </a:ext>
              </a:extLst>
            </xdr:cNvPr>
            <xdr:cNvSpPr/>
          </xdr:nvSpPr>
          <xdr:spPr>
            <a:xfrm>
              <a:off x="0" y="0"/>
              <a:ext cx="0" cy="0"/>
            </a:xfrm>
            <a:prstGeom prst="rect">
              <a:avLst/>
            </a:prstGeom>
          </xdr:spPr>
        </xdr:sp>
        <xdr:clientData/>
      </xdr:twoCellAnchor>
    </mc:Choice>
    <mc:Fallback/>
  </mc:AlternateContent>
  <xdr:twoCellAnchor>
    <xdr:from>
      <xdr:col>11</xdr:col>
      <xdr:colOff>2486025</xdr:colOff>
      <xdr:row>22</xdr:row>
      <xdr:rowOff>276225</xdr:rowOff>
    </xdr:from>
    <xdr:to>
      <xdr:col>11</xdr:col>
      <xdr:colOff>3867150</xdr:colOff>
      <xdr:row>22</xdr:row>
      <xdr:rowOff>276225</xdr:rowOff>
    </xdr:to>
    <xdr:cxnSp macro="">
      <xdr:nvCxnSpPr>
        <xdr:cNvPr id="31" name="直線接點 30"/>
        <xdr:cNvCxnSpPr/>
      </xdr:nvCxnSpPr>
      <xdr:spPr>
        <a:xfrm>
          <a:off x="7267575" y="8705850"/>
          <a:ext cx="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2847975</xdr:colOff>
      <xdr:row>14</xdr:row>
      <xdr:rowOff>329234</xdr:rowOff>
    </xdr:from>
    <xdr:to>
      <xdr:col>11</xdr:col>
      <xdr:colOff>3914775</xdr:colOff>
      <xdr:row>14</xdr:row>
      <xdr:rowOff>329234</xdr:rowOff>
    </xdr:to>
    <xdr:cxnSp macro="">
      <xdr:nvCxnSpPr>
        <xdr:cNvPr id="33" name="直線接點 32"/>
        <xdr:cNvCxnSpPr/>
      </xdr:nvCxnSpPr>
      <xdr:spPr>
        <a:xfrm>
          <a:off x="7267575" y="6310934"/>
          <a:ext cx="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2486025</xdr:colOff>
      <xdr:row>22</xdr:row>
      <xdr:rowOff>276225</xdr:rowOff>
    </xdr:from>
    <xdr:to>
      <xdr:col>6</xdr:col>
      <xdr:colOff>3867150</xdr:colOff>
      <xdr:row>22</xdr:row>
      <xdr:rowOff>276225</xdr:rowOff>
    </xdr:to>
    <xdr:cxnSp macro="">
      <xdr:nvCxnSpPr>
        <xdr:cNvPr id="34" name="直線接點 33"/>
        <xdr:cNvCxnSpPr/>
      </xdr:nvCxnSpPr>
      <xdr:spPr>
        <a:xfrm>
          <a:off x="3943350" y="8705850"/>
          <a:ext cx="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2486025</xdr:colOff>
      <xdr:row>22</xdr:row>
      <xdr:rowOff>276225</xdr:rowOff>
    </xdr:from>
    <xdr:to>
      <xdr:col>6</xdr:col>
      <xdr:colOff>3867150</xdr:colOff>
      <xdr:row>22</xdr:row>
      <xdr:rowOff>276225</xdr:rowOff>
    </xdr:to>
    <xdr:cxnSp macro="">
      <xdr:nvCxnSpPr>
        <xdr:cNvPr id="35" name="直線接點 34"/>
        <xdr:cNvCxnSpPr/>
      </xdr:nvCxnSpPr>
      <xdr:spPr>
        <a:xfrm>
          <a:off x="3943350" y="8705850"/>
          <a:ext cx="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2847975</xdr:colOff>
      <xdr:row>15</xdr:row>
      <xdr:rowOff>329234</xdr:rowOff>
    </xdr:from>
    <xdr:to>
      <xdr:col>11</xdr:col>
      <xdr:colOff>3914775</xdr:colOff>
      <xdr:row>15</xdr:row>
      <xdr:rowOff>329234</xdr:rowOff>
    </xdr:to>
    <xdr:cxnSp macro="">
      <xdr:nvCxnSpPr>
        <xdr:cNvPr id="36" name="直線接點 35"/>
        <xdr:cNvCxnSpPr/>
      </xdr:nvCxnSpPr>
      <xdr:spPr>
        <a:xfrm>
          <a:off x="7267575" y="6396659"/>
          <a:ext cx="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0</xdr:col>
          <xdr:colOff>342900</xdr:colOff>
          <xdr:row>12</xdr:row>
          <xdr:rowOff>57150</xdr:rowOff>
        </xdr:from>
        <xdr:to>
          <xdr:col>1</xdr:col>
          <xdr:colOff>9525</xdr:colOff>
          <xdr:row>12</xdr:row>
          <xdr:rowOff>171450</xdr:rowOff>
        </xdr:to>
        <xdr:sp macro="" textlink="">
          <xdr:nvSpPr>
            <xdr:cNvPr id="26654" name="Check Box 30" hidden="1">
              <a:extLst>
                <a:ext uri="{63B3BB69-23CF-44E3-9099-C40C66FF867C}">
                  <a14:compatExt spid="_x0000_s2665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228600</xdr:colOff>
          <xdr:row>12</xdr:row>
          <xdr:rowOff>257175</xdr:rowOff>
        </xdr:from>
        <xdr:to>
          <xdr:col>9</xdr:col>
          <xdr:colOff>228600</xdr:colOff>
          <xdr:row>13</xdr:row>
          <xdr:rowOff>19050</xdr:rowOff>
        </xdr:to>
        <xdr:sp macro="" textlink="">
          <xdr:nvSpPr>
            <xdr:cNvPr id="26655" name="Label 31" hidden="1">
              <a:extLst>
                <a:ext uri="{63B3BB69-23CF-44E3-9099-C40C66FF867C}">
                  <a14:compatExt spid="_x0000_s2665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228600</xdr:colOff>
          <xdr:row>14</xdr:row>
          <xdr:rowOff>238125</xdr:rowOff>
        </xdr:from>
        <xdr:to>
          <xdr:col>9</xdr:col>
          <xdr:colOff>228600</xdr:colOff>
          <xdr:row>15</xdr:row>
          <xdr:rowOff>76200</xdr:rowOff>
        </xdr:to>
        <xdr:sp macro="" textlink="">
          <xdr:nvSpPr>
            <xdr:cNvPr id="26656" name="Label 32" hidden="1">
              <a:extLst>
                <a:ext uri="{63B3BB69-23CF-44E3-9099-C40C66FF867C}">
                  <a14:compatExt spid="_x0000_s2665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342900</xdr:colOff>
          <xdr:row>10</xdr:row>
          <xdr:rowOff>47625</xdr:rowOff>
        </xdr:from>
        <xdr:to>
          <xdr:col>1</xdr:col>
          <xdr:colOff>9525</xdr:colOff>
          <xdr:row>10</xdr:row>
          <xdr:rowOff>180975</xdr:rowOff>
        </xdr:to>
        <xdr:sp macro="" textlink="">
          <xdr:nvSpPr>
            <xdr:cNvPr id="26658" name="Check Box 34" hidden="1">
              <a:extLst>
                <a:ext uri="{63B3BB69-23CF-44E3-9099-C40C66FF867C}">
                  <a14:compatExt spid="_x0000_s2665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342900</xdr:colOff>
          <xdr:row>13</xdr:row>
          <xdr:rowOff>19050</xdr:rowOff>
        </xdr:from>
        <xdr:to>
          <xdr:col>1</xdr:col>
          <xdr:colOff>9525</xdr:colOff>
          <xdr:row>13</xdr:row>
          <xdr:rowOff>180975</xdr:rowOff>
        </xdr:to>
        <xdr:sp macro="" textlink="">
          <xdr:nvSpPr>
            <xdr:cNvPr id="26662" name="Check Box 38" hidden="1">
              <a:extLst>
                <a:ext uri="{63B3BB69-23CF-44E3-9099-C40C66FF867C}">
                  <a14:compatExt spid="_x0000_s2666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323850</xdr:colOff>
          <xdr:row>32</xdr:row>
          <xdr:rowOff>95250</xdr:rowOff>
        </xdr:from>
        <xdr:to>
          <xdr:col>9</xdr:col>
          <xdr:colOff>552450</xdr:colOff>
          <xdr:row>32</xdr:row>
          <xdr:rowOff>247650</xdr:rowOff>
        </xdr:to>
        <xdr:sp macro="" textlink="">
          <xdr:nvSpPr>
            <xdr:cNvPr id="26672" name="Check Box 48" hidden="1">
              <a:extLst>
                <a:ext uri="{63B3BB69-23CF-44E3-9099-C40C66FF867C}">
                  <a14:compatExt spid="_x0000_s2667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352425</xdr:colOff>
          <xdr:row>32</xdr:row>
          <xdr:rowOff>85725</xdr:rowOff>
        </xdr:from>
        <xdr:to>
          <xdr:col>11</xdr:col>
          <xdr:colOff>571500</xdr:colOff>
          <xdr:row>32</xdr:row>
          <xdr:rowOff>247650</xdr:rowOff>
        </xdr:to>
        <xdr:sp macro="" textlink="">
          <xdr:nvSpPr>
            <xdr:cNvPr id="26673" name="Check Box 49" hidden="1">
              <a:extLst>
                <a:ext uri="{63B3BB69-23CF-44E3-9099-C40C66FF867C}">
                  <a14:compatExt spid="_x0000_s2667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285750</xdr:colOff>
          <xdr:row>32</xdr:row>
          <xdr:rowOff>85725</xdr:rowOff>
        </xdr:from>
        <xdr:to>
          <xdr:col>5</xdr:col>
          <xdr:colOff>514350</xdr:colOff>
          <xdr:row>32</xdr:row>
          <xdr:rowOff>247650</xdr:rowOff>
        </xdr:to>
        <xdr:sp macro="" textlink="">
          <xdr:nvSpPr>
            <xdr:cNvPr id="26677" name="Check Box 53" hidden="1">
              <a:extLst>
                <a:ext uri="{63B3BB69-23CF-44E3-9099-C40C66FF867C}">
                  <a14:compatExt spid="_x0000_s2667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342900</xdr:colOff>
          <xdr:row>32</xdr:row>
          <xdr:rowOff>76200</xdr:rowOff>
        </xdr:from>
        <xdr:to>
          <xdr:col>6</xdr:col>
          <xdr:colOff>590550</xdr:colOff>
          <xdr:row>32</xdr:row>
          <xdr:rowOff>257175</xdr:rowOff>
        </xdr:to>
        <xdr:sp macro="" textlink="">
          <xdr:nvSpPr>
            <xdr:cNvPr id="26678" name="Check Box 54" hidden="1">
              <a:extLst>
                <a:ext uri="{63B3BB69-23CF-44E3-9099-C40C66FF867C}">
                  <a14:compatExt spid="_x0000_s2667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32</xdr:row>
          <xdr:rowOff>95250</xdr:rowOff>
        </xdr:from>
        <xdr:to>
          <xdr:col>8</xdr:col>
          <xdr:colOff>485775</xdr:colOff>
          <xdr:row>32</xdr:row>
          <xdr:rowOff>257175</xdr:rowOff>
        </xdr:to>
        <xdr:sp macro="" textlink="">
          <xdr:nvSpPr>
            <xdr:cNvPr id="26679" name="Check Box 55" hidden="1">
              <a:extLst>
                <a:ext uri="{63B3BB69-23CF-44E3-9099-C40C66FF867C}">
                  <a14:compatExt spid="_x0000_s2667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266700</xdr:colOff>
          <xdr:row>32</xdr:row>
          <xdr:rowOff>95250</xdr:rowOff>
        </xdr:from>
        <xdr:to>
          <xdr:col>10</xdr:col>
          <xdr:colOff>495300</xdr:colOff>
          <xdr:row>32</xdr:row>
          <xdr:rowOff>247650</xdr:rowOff>
        </xdr:to>
        <xdr:sp macro="" textlink="">
          <xdr:nvSpPr>
            <xdr:cNvPr id="26682" name="Check Box 58" hidden="1">
              <a:extLst>
                <a:ext uri="{63B3BB69-23CF-44E3-9099-C40C66FF867C}">
                  <a14:compatExt spid="_x0000_s2668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323850</xdr:colOff>
          <xdr:row>32</xdr:row>
          <xdr:rowOff>95250</xdr:rowOff>
        </xdr:from>
        <xdr:to>
          <xdr:col>4</xdr:col>
          <xdr:colOff>76200</xdr:colOff>
          <xdr:row>32</xdr:row>
          <xdr:rowOff>247650</xdr:rowOff>
        </xdr:to>
        <xdr:sp macro="" textlink="">
          <xdr:nvSpPr>
            <xdr:cNvPr id="26687" name="Check Box 63" hidden="1">
              <a:extLst>
                <a:ext uri="{63B3BB69-23CF-44E3-9099-C40C66FF867C}">
                  <a14:compatExt spid="_x0000_s266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25</xdr:row>
          <xdr:rowOff>200025</xdr:rowOff>
        </xdr:from>
        <xdr:to>
          <xdr:col>2</xdr:col>
          <xdr:colOff>9525</xdr:colOff>
          <xdr:row>25</xdr:row>
          <xdr:rowOff>333375</xdr:rowOff>
        </xdr:to>
        <xdr:sp macro="" textlink="">
          <xdr:nvSpPr>
            <xdr:cNvPr id="26688" name="Check Box 64" hidden="1">
              <a:extLst>
                <a:ext uri="{63B3BB69-23CF-44E3-9099-C40C66FF867C}">
                  <a14:compatExt spid="_x0000_s2668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342900</xdr:colOff>
          <xdr:row>25</xdr:row>
          <xdr:rowOff>200025</xdr:rowOff>
        </xdr:from>
        <xdr:to>
          <xdr:col>4</xdr:col>
          <xdr:colOff>85725</xdr:colOff>
          <xdr:row>25</xdr:row>
          <xdr:rowOff>333375</xdr:rowOff>
        </xdr:to>
        <xdr:sp macro="" textlink="">
          <xdr:nvSpPr>
            <xdr:cNvPr id="26689" name="Check Box 65" hidden="1">
              <a:extLst>
                <a:ext uri="{63B3BB69-23CF-44E3-9099-C40C66FF867C}">
                  <a14:compatExt spid="_x0000_s26689"/>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152400</xdr:colOff>
          <xdr:row>30</xdr:row>
          <xdr:rowOff>38100</xdr:rowOff>
        </xdr:from>
        <xdr:to>
          <xdr:col>1</xdr:col>
          <xdr:colOff>409575</xdr:colOff>
          <xdr:row>30</xdr:row>
          <xdr:rowOff>219075</xdr:rowOff>
        </xdr:to>
        <xdr:sp macro="" textlink="">
          <xdr:nvSpPr>
            <xdr:cNvPr id="48130" name="Check Box 2" hidden="1">
              <a:extLst>
                <a:ext uri="{63B3BB69-23CF-44E3-9099-C40C66FF867C}">
                  <a14:compatExt spid="_x0000_s481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31</xdr:row>
          <xdr:rowOff>47625</xdr:rowOff>
        </xdr:from>
        <xdr:to>
          <xdr:col>1</xdr:col>
          <xdr:colOff>409575</xdr:colOff>
          <xdr:row>31</xdr:row>
          <xdr:rowOff>228600</xdr:rowOff>
        </xdr:to>
        <xdr:sp macro="" textlink="">
          <xdr:nvSpPr>
            <xdr:cNvPr id="48131" name="Check Box 3" hidden="1">
              <a:extLst>
                <a:ext uri="{63B3BB69-23CF-44E3-9099-C40C66FF867C}">
                  <a14:compatExt spid="_x0000_s481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43</xdr:row>
          <xdr:rowOff>28575</xdr:rowOff>
        </xdr:from>
        <xdr:to>
          <xdr:col>1</xdr:col>
          <xdr:colOff>409575</xdr:colOff>
          <xdr:row>44</xdr:row>
          <xdr:rowOff>0</xdr:rowOff>
        </xdr:to>
        <xdr:sp macro="" textlink="">
          <xdr:nvSpPr>
            <xdr:cNvPr id="48132" name="Check Box 4" hidden="1">
              <a:extLst>
                <a:ext uri="{63B3BB69-23CF-44E3-9099-C40C66FF867C}">
                  <a14:compatExt spid="_x0000_s4813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42</xdr:row>
          <xdr:rowOff>38100</xdr:rowOff>
        </xdr:from>
        <xdr:to>
          <xdr:col>1</xdr:col>
          <xdr:colOff>409575</xdr:colOff>
          <xdr:row>42</xdr:row>
          <xdr:rowOff>219075</xdr:rowOff>
        </xdr:to>
        <xdr:sp macro="" textlink="">
          <xdr:nvSpPr>
            <xdr:cNvPr id="48133" name="Check Box 5" hidden="1">
              <a:extLst>
                <a:ext uri="{63B3BB69-23CF-44E3-9099-C40C66FF867C}">
                  <a14:compatExt spid="_x0000_s481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46</xdr:row>
          <xdr:rowOff>28575</xdr:rowOff>
        </xdr:from>
        <xdr:to>
          <xdr:col>1</xdr:col>
          <xdr:colOff>409575</xdr:colOff>
          <xdr:row>47</xdr:row>
          <xdr:rowOff>0</xdr:rowOff>
        </xdr:to>
        <xdr:sp macro="" textlink="">
          <xdr:nvSpPr>
            <xdr:cNvPr id="48134" name="Check Box 6" hidden="1">
              <a:extLst>
                <a:ext uri="{63B3BB69-23CF-44E3-9099-C40C66FF867C}">
                  <a14:compatExt spid="_x0000_s4813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49</xdr:row>
          <xdr:rowOff>28575</xdr:rowOff>
        </xdr:from>
        <xdr:to>
          <xdr:col>1</xdr:col>
          <xdr:colOff>409575</xdr:colOff>
          <xdr:row>50</xdr:row>
          <xdr:rowOff>0</xdr:rowOff>
        </xdr:to>
        <xdr:sp macro="" textlink="">
          <xdr:nvSpPr>
            <xdr:cNvPr id="48135" name="Check Box 7" hidden="1">
              <a:extLst>
                <a:ext uri="{63B3BB69-23CF-44E3-9099-C40C66FF867C}">
                  <a14:compatExt spid="_x0000_s48135"/>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bodyPr vertOverflow="clip" horzOverflow="clip" rtlCol="0" anchor="t"/>
      <a:lstStyle>
        <a:defPPr algn="l">
          <a:defRPr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2.xml.rels><?xml version="1.0" encoding="UTF-8" standalone="yes"?>
<Relationships xmlns="http://schemas.openxmlformats.org/package/2006/relationships"><Relationship Id="rId8" Type="http://schemas.openxmlformats.org/officeDocument/2006/relationships/ctrlProp" Target="../ctrlProps/ctrlProp21.xml"/><Relationship Id="rId3" Type="http://schemas.openxmlformats.org/officeDocument/2006/relationships/vmlDrawing" Target="../drawings/vmlDrawing2.vml"/><Relationship Id="rId7" Type="http://schemas.openxmlformats.org/officeDocument/2006/relationships/ctrlProp" Target="../ctrlProps/ctrlProp20.xml"/><Relationship Id="rId2" Type="http://schemas.openxmlformats.org/officeDocument/2006/relationships/drawing" Target="../drawings/drawing2.xml"/><Relationship Id="rId1" Type="http://schemas.openxmlformats.org/officeDocument/2006/relationships/printerSettings" Target="../printerSettings/printerSettings19.bin"/><Relationship Id="rId6" Type="http://schemas.openxmlformats.org/officeDocument/2006/relationships/ctrlProp" Target="../ctrlProps/ctrlProp19.xml"/><Relationship Id="rId5" Type="http://schemas.openxmlformats.org/officeDocument/2006/relationships/ctrlProp" Target="../ctrlProps/ctrlProp18.xml"/><Relationship Id="rId4" Type="http://schemas.openxmlformats.org/officeDocument/2006/relationships/ctrlProp" Target="../ctrlProps/ctrlProp17.xml"/><Relationship Id="rId9" Type="http://schemas.openxmlformats.org/officeDocument/2006/relationships/ctrlProp" Target="../ctrlProps/ctrlProp22.xml"/></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1">
    <pageSetUpPr fitToPage="1"/>
  </sheetPr>
  <dimension ref="A1:D42"/>
  <sheetViews>
    <sheetView showGridLines="0" tabSelected="1" zoomScale="110" zoomScaleNormal="110" zoomScaleSheetLayoutView="100" workbookViewId="0">
      <selection activeCell="F13" sqref="F13"/>
    </sheetView>
  </sheetViews>
  <sheetFormatPr defaultColWidth="9" defaultRowHeight="15.75"/>
  <cols>
    <col min="1" max="1" width="63.625" style="7" customWidth="1"/>
    <col min="2" max="2" width="23.875" style="7" customWidth="1"/>
    <col min="3" max="16384" width="9" style="7"/>
  </cols>
  <sheetData>
    <row r="1" spans="1:3" ht="16.5">
      <c r="B1" s="34" t="s">
        <v>54</v>
      </c>
      <c r="C1" s="397"/>
    </row>
    <row r="2" spans="1:3" ht="16.5">
      <c r="A2" s="664" t="s">
        <v>55</v>
      </c>
      <c r="B2" s="665"/>
    </row>
    <row r="3" spans="1:3" ht="16.5" thickBot="1">
      <c r="A3" s="32"/>
    </row>
    <row r="4" spans="1:3" ht="19.5" customHeight="1">
      <c r="A4" s="668" t="s">
        <v>609</v>
      </c>
      <c r="B4" s="669"/>
    </row>
    <row r="5" spans="1:3" ht="19.5" customHeight="1">
      <c r="A5" s="670" t="s">
        <v>610</v>
      </c>
      <c r="B5" s="671"/>
    </row>
    <row r="6" spans="1:3" ht="21" customHeight="1" thickBot="1">
      <c r="A6" s="672" t="s">
        <v>56</v>
      </c>
      <c r="B6" s="673"/>
    </row>
    <row r="7" spans="1:3" ht="30" customHeight="1" thickBot="1">
      <c r="A7" s="472" t="s">
        <v>57</v>
      </c>
      <c r="B7" s="35" t="s">
        <v>58</v>
      </c>
    </row>
    <row r="8" spans="1:3" ht="30" customHeight="1">
      <c r="A8" s="188" t="s">
        <v>59</v>
      </c>
      <c r="B8" s="36" t="s">
        <v>0</v>
      </c>
    </row>
    <row r="9" spans="1:3" ht="30" customHeight="1">
      <c r="A9" s="189" t="s">
        <v>60</v>
      </c>
      <c r="B9" s="37" t="s">
        <v>1</v>
      </c>
    </row>
    <row r="10" spans="1:3" ht="30" customHeight="1" thickBot="1">
      <c r="A10" s="212" t="s">
        <v>255</v>
      </c>
      <c r="B10" s="37" t="s">
        <v>2</v>
      </c>
    </row>
    <row r="11" spans="1:3" ht="30" customHeight="1">
      <c r="A11" s="188" t="s">
        <v>61</v>
      </c>
      <c r="B11" s="36" t="s">
        <v>3</v>
      </c>
    </row>
    <row r="12" spans="1:3" ht="30" customHeight="1" thickBot="1">
      <c r="A12" s="213" t="s">
        <v>256</v>
      </c>
      <c r="B12" s="186" t="s">
        <v>4</v>
      </c>
    </row>
    <row r="13" spans="1:3" ht="30" customHeight="1" thickBot="1">
      <c r="A13" s="187" t="s">
        <v>257</v>
      </c>
      <c r="B13" s="38">
        <v>3</v>
      </c>
    </row>
    <row r="14" spans="1:3" ht="30" customHeight="1">
      <c r="A14" s="188" t="s">
        <v>62</v>
      </c>
      <c r="B14" s="36" t="s">
        <v>5</v>
      </c>
    </row>
    <row r="15" spans="1:3" ht="30" customHeight="1">
      <c r="A15" s="189" t="s">
        <v>63</v>
      </c>
      <c r="B15" s="37" t="s">
        <v>6</v>
      </c>
    </row>
    <row r="16" spans="1:3" ht="30" customHeight="1">
      <c r="A16" s="189" t="s">
        <v>64</v>
      </c>
      <c r="B16" s="37" t="s">
        <v>7</v>
      </c>
    </row>
    <row r="17" spans="1:4" ht="30" customHeight="1" thickBot="1">
      <c r="A17" s="214" t="s">
        <v>258</v>
      </c>
      <c r="B17" s="215" t="s">
        <v>8</v>
      </c>
    </row>
    <row r="18" spans="1:4" ht="30" customHeight="1" thickBot="1">
      <c r="A18" s="213" t="s">
        <v>259</v>
      </c>
      <c r="B18" s="186">
        <v>5</v>
      </c>
    </row>
    <row r="19" spans="1:4" ht="20.25" customHeight="1">
      <c r="A19" s="39"/>
      <c r="B19" s="40"/>
    </row>
    <row r="20" spans="1:4" ht="16.5">
      <c r="A20" s="184" t="s">
        <v>238</v>
      </c>
    </row>
    <row r="21" spans="1:4" ht="36.75" customHeight="1">
      <c r="A21" s="666" t="s">
        <v>607</v>
      </c>
      <c r="B21" s="667"/>
    </row>
    <row r="22" spans="1:4" ht="8.25" customHeight="1">
      <c r="A22" s="39"/>
      <c r="B22" s="40"/>
    </row>
    <row r="23" spans="1:4" ht="19.5" customHeight="1">
      <c r="A23" s="185" t="s">
        <v>239</v>
      </c>
      <c r="B23" s="1"/>
    </row>
    <row r="24" spans="1:4" ht="42" customHeight="1">
      <c r="A24" s="662" t="s">
        <v>608</v>
      </c>
      <c r="B24" s="662"/>
      <c r="C24" s="660"/>
      <c r="D24" s="661"/>
    </row>
    <row r="25" spans="1:4" ht="42" customHeight="1">
      <c r="A25" s="662" t="s">
        <v>615</v>
      </c>
      <c r="B25" s="663"/>
      <c r="C25" s="660"/>
      <c r="D25" s="661"/>
    </row>
    <row r="26" spans="1:4" ht="42" customHeight="1">
      <c r="A26" s="662" t="s">
        <v>580</v>
      </c>
      <c r="B26" s="663"/>
      <c r="C26" s="660"/>
      <c r="D26" s="661"/>
    </row>
    <row r="27" spans="1:4" ht="42" customHeight="1">
      <c r="A27" s="662" t="s">
        <v>616</v>
      </c>
      <c r="B27" s="663"/>
      <c r="C27" s="660"/>
      <c r="D27" s="661"/>
    </row>
    <row r="42" ht="12" customHeight="1"/>
  </sheetData>
  <sheetProtection password="CAB3" sheet="1" objects="1" scenarios="1"/>
  <mergeCells count="13">
    <mergeCell ref="A2:B2"/>
    <mergeCell ref="A21:B21"/>
    <mergeCell ref="A26:B26"/>
    <mergeCell ref="A27:B27"/>
    <mergeCell ref="A4:B4"/>
    <mergeCell ref="A5:B5"/>
    <mergeCell ref="A6:B6"/>
    <mergeCell ref="C27:D27"/>
    <mergeCell ref="C26:D26"/>
    <mergeCell ref="A24:B24"/>
    <mergeCell ref="C24:D24"/>
    <mergeCell ref="A25:B25"/>
    <mergeCell ref="C25:D25"/>
  </mergeCells>
  <phoneticPr fontId="1" type="noConversion"/>
  <pageMargins left="0.74803149606299213" right="0.31496062992125984" top="0.55118110236220474" bottom="0.35433070866141736" header="0.31496062992125984" footer="0.31496062992125984"/>
  <pageSetup paperSize="9" fitToHeight="0" orientation="portrait" r:id="rId1"/>
  <headerFooter>
    <oddHeader>&amp;L&amp;"新細明體,標準"&amp;9教育局通函第&amp;"Times New Roman,標準"3/2019&amp;"新細明體,標準"號</oddHeader>
    <oddFooter>&amp;C&amp;"Times New Roman,標準"&amp;9 4</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12">
    <pageSetUpPr fitToPage="1"/>
  </sheetPr>
  <dimension ref="A1:U25"/>
  <sheetViews>
    <sheetView showGridLines="0" showZeros="0" zoomScaleNormal="100" zoomScalePageLayoutView="70" workbookViewId="0">
      <selection sqref="A1:O1"/>
    </sheetView>
  </sheetViews>
  <sheetFormatPr defaultColWidth="9" defaultRowHeight="15.75"/>
  <cols>
    <col min="1" max="1" width="2.75" style="76" customWidth="1"/>
    <col min="2" max="2" width="10.75" style="76" customWidth="1"/>
    <col min="3" max="3" width="9.75" style="76" customWidth="1"/>
    <col min="4" max="4" width="9.375" style="76" customWidth="1"/>
    <col min="5" max="5" width="11.25" style="76" customWidth="1"/>
    <col min="6" max="6" width="11.75" style="76" customWidth="1"/>
    <col min="7" max="7" width="11.625" style="76" customWidth="1"/>
    <col min="8" max="8" width="11.75" style="76" customWidth="1"/>
    <col min="9" max="9" width="6.125" style="76" customWidth="1"/>
    <col min="10" max="10" width="6.875" style="76" customWidth="1"/>
    <col min="11" max="11" width="13" style="76" customWidth="1"/>
    <col min="12" max="12" width="11.375" style="76" customWidth="1"/>
    <col min="13" max="13" width="12.375" style="76" customWidth="1"/>
    <col min="14" max="14" width="9.75" style="76" customWidth="1"/>
    <col min="15" max="15" width="6.5" style="76" customWidth="1"/>
    <col min="16" max="16" width="8.375" style="76" customWidth="1"/>
    <col min="17" max="17" width="9.75" style="76" customWidth="1"/>
    <col min="18" max="18" width="9.375" style="76" customWidth="1"/>
    <col min="19" max="19" width="7.875" style="76" customWidth="1"/>
    <col min="20" max="16384" width="9" style="76"/>
  </cols>
  <sheetData>
    <row r="1" spans="1:21" ht="16.5">
      <c r="A1" s="882" t="s">
        <v>769</v>
      </c>
      <c r="B1" s="849"/>
      <c r="C1" s="850"/>
      <c r="D1" s="849"/>
      <c r="E1" s="849"/>
      <c r="F1" s="849"/>
      <c r="G1" s="849"/>
      <c r="H1" s="849"/>
      <c r="I1" s="849"/>
      <c r="J1" s="849"/>
      <c r="K1" s="849"/>
      <c r="L1" s="849"/>
      <c r="M1" s="849"/>
      <c r="N1" s="849"/>
      <c r="O1" s="849"/>
      <c r="P1" s="233"/>
      <c r="Q1" s="233"/>
      <c r="R1" s="233"/>
      <c r="S1" s="233"/>
    </row>
    <row r="2" spans="1:21" ht="16.5">
      <c r="A2" s="796" t="s">
        <v>550</v>
      </c>
      <c r="B2" s="829"/>
      <c r="C2" s="830"/>
      <c r="D2" s="829"/>
      <c r="E2" s="829"/>
      <c r="F2" s="829"/>
      <c r="G2" s="829"/>
      <c r="H2" s="829"/>
      <c r="I2" s="829"/>
      <c r="J2" s="829"/>
      <c r="K2" s="829"/>
      <c r="L2" s="829"/>
      <c r="M2" s="829"/>
      <c r="N2" s="829"/>
      <c r="O2" s="829"/>
      <c r="P2" s="658"/>
      <c r="Q2" s="658"/>
      <c r="R2" s="658"/>
      <c r="S2" s="658"/>
    </row>
    <row r="3" spans="1:21" ht="16.5">
      <c r="A3" s="796" t="s">
        <v>551</v>
      </c>
      <c r="B3" s="797"/>
      <c r="C3" s="797"/>
      <c r="D3" s="797"/>
      <c r="E3" s="797"/>
      <c r="F3" s="797"/>
      <c r="G3" s="797"/>
      <c r="H3" s="797"/>
      <c r="I3" s="797"/>
      <c r="J3" s="797"/>
      <c r="K3" s="797"/>
      <c r="L3" s="797"/>
      <c r="M3" s="797"/>
      <c r="N3" s="797"/>
      <c r="O3" s="797"/>
      <c r="Q3" s="89"/>
      <c r="R3" s="89"/>
    </row>
    <row r="4" spans="1:21">
      <c r="A4" s="906"/>
      <c r="B4" s="906"/>
      <c r="C4" s="906"/>
      <c r="D4" s="906"/>
      <c r="E4" s="906"/>
      <c r="F4" s="906"/>
      <c r="G4" s="906"/>
      <c r="H4" s="906"/>
      <c r="I4" s="906"/>
      <c r="J4" s="906"/>
      <c r="K4" s="906"/>
      <c r="L4" s="906"/>
      <c r="M4" s="906"/>
      <c r="N4" s="906"/>
      <c r="O4" s="906"/>
      <c r="P4" s="906"/>
      <c r="Q4" s="906"/>
      <c r="R4" s="906"/>
      <c r="S4" s="906"/>
    </row>
    <row r="5" spans="1:21" ht="17.25" customHeight="1">
      <c r="A5" s="795" t="s">
        <v>641</v>
      </c>
      <c r="B5" s="795"/>
      <c r="C5" s="795"/>
      <c r="D5" s="795"/>
      <c r="E5" s="779">
        <f>附表1A!$C$20</f>
        <v>0</v>
      </c>
      <c r="F5" s="779"/>
      <c r="G5" s="779"/>
      <c r="H5" s="779"/>
      <c r="I5" s="779"/>
      <c r="J5" s="101" t="s">
        <v>235</v>
      </c>
      <c r="L5" s="180" t="s">
        <v>234</v>
      </c>
      <c r="M5" s="935">
        <f>附表1A!$C$23</f>
        <v>0</v>
      </c>
      <c r="N5" s="935"/>
      <c r="O5" s="935"/>
      <c r="U5" s="86"/>
    </row>
    <row r="6" spans="1:21" ht="10.5" customHeight="1">
      <c r="A6" s="85"/>
      <c r="B6" s="85"/>
      <c r="C6" s="85"/>
      <c r="D6" s="85"/>
      <c r="E6" s="85"/>
      <c r="F6" s="85"/>
      <c r="G6" s="85"/>
      <c r="H6" s="85"/>
      <c r="I6" s="85"/>
      <c r="J6" s="85"/>
      <c r="K6" s="85"/>
      <c r="L6" s="85"/>
      <c r="M6" s="85"/>
      <c r="N6" s="85"/>
      <c r="O6" s="85"/>
      <c r="P6" s="85"/>
      <c r="Q6" s="85"/>
      <c r="R6" s="85"/>
      <c r="S6" s="85"/>
      <c r="U6" s="86"/>
    </row>
    <row r="7" spans="1:21" ht="16.5" customHeight="1">
      <c r="A7" s="922" t="s">
        <v>667</v>
      </c>
      <c r="B7" s="923"/>
      <c r="C7" s="923"/>
      <c r="D7" s="923"/>
      <c r="E7" s="924"/>
      <c r="F7" s="900" t="s">
        <v>635</v>
      </c>
      <c r="G7" s="818"/>
      <c r="H7" s="818"/>
      <c r="I7" s="900" t="s">
        <v>664</v>
      </c>
      <c r="J7" s="818"/>
      <c r="K7" s="818"/>
      <c r="L7" s="818"/>
      <c r="M7" s="818"/>
      <c r="N7" s="818"/>
      <c r="O7" s="809"/>
    </row>
    <row r="8" spans="1:21" ht="16.5" customHeight="1">
      <c r="A8" s="925"/>
      <c r="B8" s="926"/>
      <c r="C8" s="926"/>
      <c r="D8" s="926"/>
      <c r="E8" s="927"/>
      <c r="F8" s="901" t="s">
        <v>665</v>
      </c>
      <c r="G8" s="869"/>
      <c r="H8" s="869"/>
      <c r="I8" s="901" t="s">
        <v>666</v>
      </c>
      <c r="J8" s="869"/>
      <c r="K8" s="869"/>
      <c r="L8" s="869"/>
      <c r="M8" s="869"/>
      <c r="N8" s="869"/>
      <c r="O8" s="810"/>
    </row>
    <row r="9" spans="1:21" ht="16.5">
      <c r="A9" s="915" t="s">
        <v>47</v>
      </c>
      <c r="B9" s="909" t="s">
        <v>9</v>
      </c>
      <c r="C9" s="910"/>
      <c r="D9" s="911"/>
      <c r="E9" s="88" t="s">
        <v>287</v>
      </c>
      <c r="F9" s="90" t="s">
        <v>288</v>
      </c>
      <c r="G9" s="136" t="s">
        <v>289</v>
      </c>
      <c r="H9" s="245" t="s">
        <v>290</v>
      </c>
      <c r="I9" s="930" t="s">
        <v>291</v>
      </c>
      <c r="J9" s="911"/>
      <c r="K9" s="239" t="s">
        <v>292</v>
      </c>
      <c r="L9" s="239" t="s">
        <v>294</v>
      </c>
      <c r="M9" s="239" t="s">
        <v>295</v>
      </c>
      <c r="N9" s="909" t="s">
        <v>296</v>
      </c>
      <c r="O9" s="911"/>
    </row>
    <row r="10" spans="1:21" ht="45" customHeight="1">
      <c r="A10" s="916"/>
      <c r="B10" s="907" t="s">
        <v>668</v>
      </c>
      <c r="C10" s="908"/>
      <c r="D10" s="887"/>
      <c r="E10" s="896" t="s">
        <v>675</v>
      </c>
      <c r="F10" s="898" t="s">
        <v>764</v>
      </c>
      <c r="G10" s="916" t="s">
        <v>669</v>
      </c>
      <c r="H10" s="886" t="s">
        <v>283</v>
      </c>
      <c r="I10" s="931" t="s">
        <v>670</v>
      </c>
      <c r="J10" s="932"/>
      <c r="K10" s="916" t="s">
        <v>574</v>
      </c>
      <c r="L10" s="929" t="s">
        <v>671</v>
      </c>
      <c r="M10" s="929" t="s">
        <v>575</v>
      </c>
      <c r="N10" s="886" t="s">
        <v>677</v>
      </c>
      <c r="O10" s="887"/>
      <c r="Q10" s="76" t="s">
        <v>206</v>
      </c>
    </row>
    <row r="11" spans="1:21" ht="56.25" customHeight="1">
      <c r="A11" s="916"/>
      <c r="B11" s="912" t="s">
        <v>285</v>
      </c>
      <c r="C11" s="914" t="s">
        <v>284</v>
      </c>
      <c r="D11" s="914" t="s">
        <v>205</v>
      </c>
      <c r="E11" s="897"/>
      <c r="F11" s="899"/>
      <c r="G11" s="928"/>
      <c r="H11" s="888"/>
      <c r="I11" s="933"/>
      <c r="J11" s="934"/>
      <c r="K11" s="928"/>
      <c r="L11" s="928"/>
      <c r="M11" s="928"/>
      <c r="N11" s="888"/>
      <c r="O11" s="889"/>
    </row>
    <row r="12" spans="1:21" ht="44.25" customHeight="1">
      <c r="A12" s="917"/>
      <c r="B12" s="913"/>
      <c r="C12" s="913"/>
      <c r="D12" s="913"/>
      <c r="E12" s="404" t="s">
        <v>282</v>
      </c>
      <c r="F12" s="242" t="s">
        <v>286</v>
      </c>
      <c r="G12" s="402" t="s">
        <v>286</v>
      </c>
      <c r="H12" s="403" t="s">
        <v>286</v>
      </c>
      <c r="I12" s="414" t="s">
        <v>559</v>
      </c>
      <c r="J12" s="131" t="s">
        <v>293</v>
      </c>
      <c r="K12" s="402" t="s">
        <v>286</v>
      </c>
      <c r="L12" s="402" t="s">
        <v>286</v>
      </c>
      <c r="M12" s="402" t="s">
        <v>286</v>
      </c>
      <c r="N12" s="402" t="s">
        <v>286</v>
      </c>
      <c r="O12" s="402" t="s">
        <v>297</v>
      </c>
    </row>
    <row r="13" spans="1:21">
      <c r="A13" s="23">
        <v>1</v>
      </c>
      <c r="B13" s="133"/>
      <c r="C13" s="41"/>
      <c r="D13" s="41"/>
      <c r="E13" s="24"/>
      <c r="F13" s="135"/>
      <c r="G13" s="134"/>
      <c r="H13" s="281"/>
      <c r="I13" s="282"/>
      <c r="J13" s="41"/>
      <c r="K13" s="238"/>
      <c r="L13" s="238"/>
      <c r="M13" s="238"/>
      <c r="N13" s="238"/>
      <c r="O13" s="593"/>
    </row>
    <row r="14" spans="1:21">
      <c r="A14" s="23">
        <v>2</v>
      </c>
      <c r="B14" s="133"/>
      <c r="C14" s="41"/>
      <c r="D14" s="41"/>
      <c r="E14" s="24"/>
      <c r="F14" s="135"/>
      <c r="G14" s="134"/>
      <c r="H14" s="281"/>
      <c r="I14" s="282"/>
      <c r="J14" s="41"/>
      <c r="K14" s="238"/>
      <c r="L14" s="238"/>
      <c r="M14" s="238"/>
      <c r="N14" s="238"/>
      <c r="O14" s="593"/>
    </row>
    <row r="15" spans="1:21">
      <c r="A15" s="23">
        <v>3</v>
      </c>
      <c r="B15" s="133"/>
      <c r="C15" s="41"/>
      <c r="D15" s="41"/>
      <c r="E15" s="24"/>
      <c r="F15" s="243"/>
      <c r="G15" s="238"/>
      <c r="H15" s="281"/>
      <c r="I15" s="282"/>
      <c r="J15" s="41"/>
      <c r="K15" s="238"/>
      <c r="L15" s="238"/>
      <c r="M15" s="238"/>
      <c r="N15" s="238"/>
      <c r="O15" s="593"/>
    </row>
    <row r="16" spans="1:21">
      <c r="A16" s="23">
        <v>4</v>
      </c>
      <c r="B16" s="133"/>
      <c r="C16" s="41"/>
      <c r="D16" s="41"/>
      <c r="E16" s="24"/>
      <c r="F16" s="243"/>
      <c r="G16" s="238"/>
      <c r="H16" s="281"/>
      <c r="I16" s="282"/>
      <c r="J16" s="41"/>
      <c r="K16" s="238"/>
      <c r="L16" s="238"/>
      <c r="M16" s="238"/>
      <c r="N16" s="238"/>
      <c r="O16" s="593"/>
    </row>
    <row r="17" spans="1:19">
      <c r="A17" s="23">
        <v>5</v>
      </c>
      <c r="B17" s="133"/>
      <c r="C17" s="41"/>
      <c r="D17" s="41"/>
      <c r="E17" s="24"/>
      <c r="F17" s="135"/>
      <c r="G17" s="134"/>
      <c r="H17" s="281"/>
      <c r="I17" s="282"/>
      <c r="J17" s="41"/>
      <c r="K17" s="238"/>
      <c r="L17" s="238"/>
      <c r="M17" s="238"/>
      <c r="N17" s="238"/>
      <c r="O17" s="593"/>
    </row>
    <row r="18" spans="1:19">
      <c r="A18" s="23">
        <v>6</v>
      </c>
      <c r="B18" s="133"/>
      <c r="C18" s="41"/>
      <c r="D18" s="41"/>
      <c r="E18" s="24"/>
      <c r="F18" s="135"/>
      <c r="G18" s="134"/>
      <c r="H18" s="281"/>
      <c r="I18" s="282"/>
      <c r="J18" s="41"/>
      <c r="K18" s="238"/>
      <c r="L18" s="238"/>
      <c r="M18" s="238"/>
      <c r="N18" s="238"/>
      <c r="O18" s="593"/>
    </row>
    <row r="19" spans="1:19">
      <c r="A19" s="892" t="s">
        <v>672</v>
      </c>
      <c r="B19" s="893"/>
      <c r="C19" s="893"/>
      <c r="D19" s="893"/>
      <c r="E19" s="894"/>
      <c r="F19" s="891">
        <f>SUM(F13:F18)</f>
        <v>0</v>
      </c>
      <c r="G19" s="890">
        <f>SUM(G13:G18)</f>
        <v>0</v>
      </c>
      <c r="H19" s="895">
        <f>SUM(H13:H18)</f>
        <v>0</v>
      </c>
      <c r="I19" s="902"/>
      <c r="J19" s="903"/>
      <c r="K19" s="890">
        <f>SUM(K13:K18)</f>
        <v>0</v>
      </c>
      <c r="L19" s="890">
        <f>SUM(L13:L18)</f>
        <v>0</v>
      </c>
      <c r="M19" s="890">
        <f>SUM(M13:M18)</f>
        <v>0</v>
      </c>
      <c r="N19" s="890">
        <f>SUM(N13:N18)</f>
        <v>0</v>
      </c>
      <c r="O19" s="918"/>
      <c r="P19" s="87"/>
      <c r="Q19" s="87"/>
      <c r="R19" s="87"/>
      <c r="S19" s="87"/>
    </row>
    <row r="20" spans="1:19">
      <c r="A20" s="919" t="s">
        <v>48</v>
      </c>
      <c r="B20" s="920"/>
      <c r="C20" s="920"/>
      <c r="D20" s="920"/>
      <c r="E20" s="921"/>
      <c r="F20" s="891"/>
      <c r="G20" s="890"/>
      <c r="H20" s="895"/>
      <c r="I20" s="904"/>
      <c r="J20" s="905"/>
      <c r="K20" s="890"/>
      <c r="L20" s="890"/>
      <c r="M20" s="890"/>
      <c r="N20" s="890"/>
      <c r="O20" s="918"/>
      <c r="P20" s="87"/>
      <c r="Q20" s="87"/>
      <c r="R20" s="87"/>
      <c r="S20" s="87"/>
    </row>
    <row r="21" spans="1:19" ht="60.75" customHeight="1">
      <c r="A21" s="95" t="s">
        <v>207</v>
      </c>
      <c r="B21" s="883" t="s">
        <v>674</v>
      </c>
      <c r="C21" s="884"/>
      <c r="D21" s="884"/>
      <c r="E21" s="884"/>
      <c r="F21" s="884"/>
      <c r="G21" s="884"/>
      <c r="H21" s="884"/>
      <c r="I21" s="884"/>
      <c r="J21" s="884"/>
      <c r="K21" s="884"/>
      <c r="L21" s="884"/>
      <c r="M21" s="884"/>
      <c r="N21" s="884"/>
      <c r="O21" s="884"/>
      <c r="P21" s="283"/>
      <c r="Q21" s="283"/>
      <c r="R21" s="283"/>
      <c r="S21" s="283"/>
    </row>
    <row r="22" spans="1:19">
      <c r="A22" s="93" t="s">
        <v>219</v>
      </c>
      <c r="B22" s="93" t="s">
        <v>673</v>
      </c>
    </row>
    <row r="23" spans="1:19" ht="10.5" customHeight="1">
      <c r="A23" s="93"/>
      <c r="B23" s="93"/>
    </row>
    <row r="24" spans="1:19" ht="16.5">
      <c r="A24" s="882" t="s">
        <v>769</v>
      </c>
      <c r="B24" s="849"/>
      <c r="C24" s="850"/>
      <c r="D24" s="849"/>
      <c r="E24" s="849"/>
      <c r="F24" s="849"/>
      <c r="G24" s="849"/>
      <c r="H24" s="849"/>
      <c r="I24" s="849"/>
      <c r="J24" s="849"/>
      <c r="K24" s="849"/>
      <c r="L24" s="849"/>
      <c r="M24" s="849"/>
      <c r="N24" s="849"/>
      <c r="O24" s="849"/>
      <c r="P24" s="659"/>
      <c r="Q24" s="659"/>
      <c r="R24" s="659"/>
      <c r="S24" s="659"/>
    </row>
    <row r="25" spans="1:19">
      <c r="A25" s="851" t="s">
        <v>298</v>
      </c>
      <c r="B25" s="885"/>
      <c r="C25" s="885"/>
      <c r="D25" s="885"/>
      <c r="E25" s="885"/>
      <c r="F25" s="885"/>
      <c r="G25" s="885"/>
      <c r="H25" s="885"/>
      <c r="I25" s="885"/>
      <c r="J25" s="885"/>
      <c r="K25" s="885"/>
      <c r="L25" s="885"/>
      <c r="M25" s="885"/>
      <c r="N25" s="885"/>
      <c r="O25" s="885"/>
    </row>
  </sheetData>
  <sheetProtection password="CAB3" sheet="1" objects="1" scenarios="1" formatCells="0" formatRows="0" insertRows="0" deleteRows="0"/>
  <mergeCells count="43">
    <mergeCell ref="E5:I5"/>
    <mergeCell ref="A2:O2"/>
    <mergeCell ref="G10:G11"/>
    <mergeCell ref="M10:M11"/>
    <mergeCell ref="N9:O9"/>
    <mergeCell ref="H10:H11"/>
    <mergeCell ref="I9:J9"/>
    <mergeCell ref="I10:J11"/>
    <mergeCell ref="K10:K11"/>
    <mergeCell ref="L10:L11"/>
    <mergeCell ref="M5:O5"/>
    <mergeCell ref="A1:O1"/>
    <mergeCell ref="I19:J20"/>
    <mergeCell ref="A4:S4"/>
    <mergeCell ref="F7:H7"/>
    <mergeCell ref="F8:H8"/>
    <mergeCell ref="B10:D10"/>
    <mergeCell ref="B9:D9"/>
    <mergeCell ref="B11:B12"/>
    <mergeCell ref="C11:C12"/>
    <mergeCell ref="D11:D12"/>
    <mergeCell ref="A9:A12"/>
    <mergeCell ref="M19:M20"/>
    <mergeCell ref="O19:O20"/>
    <mergeCell ref="A20:E20"/>
    <mergeCell ref="A7:E8"/>
    <mergeCell ref="A5:D5"/>
    <mergeCell ref="A24:O24"/>
    <mergeCell ref="B21:O21"/>
    <mergeCell ref="A25:O25"/>
    <mergeCell ref="A3:O3"/>
    <mergeCell ref="N10:O11"/>
    <mergeCell ref="N19:N20"/>
    <mergeCell ref="F19:F20"/>
    <mergeCell ref="G19:G20"/>
    <mergeCell ref="A19:E19"/>
    <mergeCell ref="H19:H20"/>
    <mergeCell ref="L19:L20"/>
    <mergeCell ref="K19:K20"/>
    <mergeCell ref="E10:E11"/>
    <mergeCell ref="F10:F11"/>
    <mergeCell ref="I7:O7"/>
    <mergeCell ref="I8:O8"/>
  </mergeCells>
  <phoneticPr fontId="1" type="noConversion"/>
  <pageMargins left="0.39370078740157483" right="0.47244094488188981" top="0.47244094488188981" bottom="0.31496062992125984" header="0.31496062992125984" footer="0.31496062992125984"/>
  <pageSetup paperSize="9" scale="94" fitToHeight="0" orientation="landscape" r:id="rId1"/>
  <headerFooter>
    <oddHeader>&amp;L&amp;"新細明體,標準"&amp;9教育局通函第3&amp;"Times New Roman,標準"/2019&amp;"新細明體,標準"號</oddHeader>
    <oddFooter>&amp;C&amp;"Times New Roman,標準"&amp;9 11</oddFooter>
  </headerFooter>
  <colBreaks count="1" manualBreakCount="1">
    <brk id="15" max="21"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14"/>
  <dimension ref="A1:S24"/>
  <sheetViews>
    <sheetView showZeros="0" zoomScale="110" zoomScaleNormal="110" workbookViewId="0">
      <selection sqref="A1:J1"/>
    </sheetView>
  </sheetViews>
  <sheetFormatPr defaultColWidth="9" defaultRowHeight="15.75"/>
  <cols>
    <col min="1" max="1" width="16.5" style="76" customWidth="1"/>
    <col min="2" max="2" width="15" style="76" customWidth="1"/>
    <col min="3" max="3" width="12.625" style="76" customWidth="1"/>
    <col min="4" max="4" width="13.5" style="76" customWidth="1"/>
    <col min="5" max="5" width="12.25" style="76" customWidth="1"/>
    <col min="6" max="6" width="13.625" style="76" customWidth="1"/>
    <col min="7" max="7" width="13.5" style="76" customWidth="1"/>
    <col min="8" max="8" width="15" style="76" customWidth="1"/>
    <col min="9" max="9" width="11.125" style="76" customWidth="1"/>
    <col min="10" max="10" width="8" style="76" customWidth="1"/>
    <col min="11" max="11" width="11.125" style="76" customWidth="1"/>
    <col min="12" max="12" width="8.375" style="76" customWidth="1"/>
    <col min="13" max="13" width="9" style="196"/>
    <col min="14" max="16384" width="9" style="76"/>
  </cols>
  <sheetData>
    <row r="1" spans="1:19" ht="16.5">
      <c r="A1" s="936" t="s">
        <v>769</v>
      </c>
      <c r="B1" s="849"/>
      <c r="C1" s="850"/>
      <c r="D1" s="849"/>
      <c r="E1" s="849"/>
      <c r="F1" s="849"/>
      <c r="G1" s="849"/>
      <c r="H1" s="849"/>
      <c r="I1" s="849"/>
      <c r="J1" s="849"/>
      <c r="K1" s="233"/>
      <c r="L1" s="233"/>
    </row>
    <row r="2" spans="1:19" ht="16.5">
      <c r="A2" s="778" t="s">
        <v>208</v>
      </c>
      <c r="B2" s="679"/>
      <c r="C2" s="830"/>
      <c r="D2" s="679"/>
      <c r="E2" s="679"/>
      <c r="F2" s="679"/>
      <c r="G2" s="679"/>
      <c r="H2" s="679"/>
      <c r="I2" s="679"/>
      <c r="J2" s="679"/>
      <c r="K2" s="658"/>
      <c r="L2" s="658"/>
    </row>
    <row r="3" spans="1:19" ht="16.5">
      <c r="A3" s="937" t="s">
        <v>299</v>
      </c>
      <c r="B3" s="679"/>
      <c r="C3" s="679"/>
      <c r="D3" s="679"/>
      <c r="E3" s="679"/>
      <c r="F3" s="679"/>
      <c r="G3" s="679"/>
      <c r="H3" s="679"/>
      <c r="I3" s="679"/>
      <c r="J3" s="679"/>
      <c r="K3" s="234"/>
      <c r="L3" s="234"/>
    </row>
    <row r="4" spans="1:19" ht="6" customHeight="1">
      <c r="A4" s="128"/>
    </row>
    <row r="5" spans="1:19" ht="21" customHeight="1">
      <c r="A5" s="795" t="s">
        <v>641</v>
      </c>
      <c r="B5" s="795"/>
      <c r="C5" s="942">
        <f>附表1A!$C$20</f>
        <v>0</v>
      </c>
      <c r="D5" s="943"/>
      <c r="E5" s="943"/>
      <c r="F5" s="101" t="s">
        <v>236</v>
      </c>
      <c r="H5" s="180" t="s">
        <v>234</v>
      </c>
      <c r="I5" s="870">
        <f>附表1A!$C$23</f>
        <v>0</v>
      </c>
      <c r="J5" s="870"/>
      <c r="S5" s="129"/>
    </row>
    <row r="6" spans="1:19" ht="14.25" customHeight="1">
      <c r="A6" s="79"/>
      <c r="B6" s="79"/>
      <c r="C6" s="79"/>
      <c r="D6" s="33"/>
      <c r="E6" s="78"/>
      <c r="F6" s="78"/>
      <c r="G6" s="78"/>
      <c r="H6" s="78"/>
      <c r="I6" s="78"/>
      <c r="J6" s="78"/>
      <c r="K6" s="78"/>
      <c r="L6" s="78"/>
      <c r="S6" s="129"/>
    </row>
    <row r="7" spans="1:19" ht="13.5" customHeight="1">
      <c r="A7" s="957" t="s">
        <v>308</v>
      </c>
      <c r="B7" s="958"/>
      <c r="C7" s="900" t="s">
        <v>676</v>
      </c>
      <c r="D7" s="923"/>
      <c r="E7" s="923"/>
      <c r="F7" s="900" t="s">
        <v>636</v>
      </c>
      <c r="G7" s="923"/>
      <c r="H7" s="923"/>
      <c r="I7" s="923"/>
      <c r="J7" s="791"/>
      <c r="K7" s="196"/>
      <c r="M7" s="76"/>
    </row>
    <row r="8" spans="1:19" ht="39.75" customHeight="1">
      <c r="A8" s="959"/>
      <c r="B8" s="960"/>
      <c r="C8" s="901" t="s">
        <v>665</v>
      </c>
      <c r="D8" s="808"/>
      <c r="E8" s="808"/>
      <c r="F8" s="952" t="s">
        <v>666</v>
      </c>
      <c r="G8" s="953"/>
      <c r="H8" s="953"/>
      <c r="I8" s="953"/>
      <c r="J8" s="954"/>
      <c r="K8" s="196"/>
      <c r="M8" s="76"/>
    </row>
    <row r="9" spans="1:19" ht="16.5">
      <c r="A9" s="130" t="s">
        <v>9</v>
      </c>
      <c r="B9" s="130" t="s">
        <v>10</v>
      </c>
      <c r="C9" s="94" t="s">
        <v>304</v>
      </c>
      <c r="D9" s="130" t="s">
        <v>19</v>
      </c>
      <c r="E9" s="81" t="s">
        <v>15</v>
      </c>
      <c r="F9" s="94" t="s">
        <v>305</v>
      </c>
      <c r="G9" s="244" t="s">
        <v>306</v>
      </c>
      <c r="H9" s="244" t="s">
        <v>18</v>
      </c>
      <c r="I9" s="948" t="s">
        <v>307</v>
      </c>
      <c r="J9" s="809"/>
      <c r="K9" s="196"/>
      <c r="M9" s="76"/>
    </row>
    <row r="10" spans="1:19" ht="110.25" customHeight="1">
      <c r="A10" s="137" t="s">
        <v>300</v>
      </c>
      <c r="B10" s="137" t="s">
        <v>682</v>
      </c>
      <c r="C10" s="91" t="s">
        <v>573</v>
      </c>
      <c r="D10" s="267" t="s">
        <v>679</v>
      </c>
      <c r="E10" s="284" t="s">
        <v>301</v>
      </c>
      <c r="F10" s="91" t="s">
        <v>302</v>
      </c>
      <c r="G10" s="267" t="s">
        <v>680</v>
      </c>
      <c r="H10" s="267" t="s">
        <v>303</v>
      </c>
      <c r="I10" s="886" t="s">
        <v>681</v>
      </c>
      <c r="J10" s="949"/>
      <c r="K10" s="196"/>
      <c r="M10" s="76"/>
    </row>
    <row r="11" spans="1:19" ht="28.5" customHeight="1">
      <c r="A11" s="92"/>
      <c r="B11" s="241" t="s">
        <v>684</v>
      </c>
      <c r="C11" s="242" t="s">
        <v>24</v>
      </c>
      <c r="D11" s="235" t="s">
        <v>24</v>
      </c>
      <c r="E11" s="236" t="s">
        <v>24</v>
      </c>
      <c r="F11" s="242" t="s">
        <v>24</v>
      </c>
      <c r="G11" s="235" t="s">
        <v>24</v>
      </c>
      <c r="H11" s="235" t="s">
        <v>24</v>
      </c>
      <c r="I11" s="235" t="s">
        <v>24</v>
      </c>
      <c r="J11" s="235" t="s">
        <v>552</v>
      </c>
      <c r="K11" s="196"/>
      <c r="M11" s="76"/>
    </row>
    <row r="12" spans="1:19">
      <c r="A12" s="23">
        <v>1</v>
      </c>
      <c r="B12" s="41"/>
      <c r="C12" s="247"/>
      <c r="D12" s="246"/>
      <c r="E12" s="285"/>
      <c r="F12" s="247"/>
      <c r="G12" s="246"/>
      <c r="H12" s="246"/>
      <c r="I12" s="246"/>
      <c r="J12" s="41"/>
      <c r="K12" s="196"/>
      <c r="M12" s="76"/>
    </row>
    <row r="13" spans="1:19">
      <c r="A13" s="23">
        <v>2</v>
      </c>
      <c r="B13" s="41"/>
      <c r="C13" s="247"/>
      <c r="D13" s="246"/>
      <c r="E13" s="285"/>
      <c r="F13" s="247"/>
      <c r="G13" s="246"/>
      <c r="H13" s="246"/>
      <c r="I13" s="246"/>
      <c r="J13" s="41"/>
      <c r="K13" s="196"/>
      <c r="M13" s="76"/>
    </row>
    <row r="14" spans="1:19">
      <c r="A14" s="23">
        <v>3</v>
      </c>
      <c r="B14" s="41"/>
      <c r="C14" s="247"/>
      <c r="D14" s="246"/>
      <c r="E14" s="285"/>
      <c r="F14" s="247"/>
      <c r="G14" s="246"/>
      <c r="H14" s="246"/>
      <c r="I14" s="246"/>
      <c r="J14" s="41"/>
      <c r="K14" s="196"/>
      <c r="M14" s="76"/>
    </row>
    <row r="15" spans="1:19">
      <c r="A15" s="23">
        <v>4</v>
      </c>
      <c r="B15" s="41"/>
      <c r="C15" s="247"/>
      <c r="D15" s="246"/>
      <c r="E15" s="285"/>
      <c r="F15" s="247"/>
      <c r="G15" s="246"/>
      <c r="H15" s="246"/>
      <c r="I15" s="246"/>
      <c r="J15" s="41"/>
      <c r="K15" s="196"/>
      <c r="M15" s="76"/>
    </row>
    <row r="16" spans="1:19">
      <c r="A16" s="23">
        <v>5</v>
      </c>
      <c r="B16" s="41"/>
      <c r="C16" s="247"/>
      <c r="D16" s="246"/>
      <c r="E16" s="285"/>
      <c r="F16" s="247"/>
      <c r="G16" s="246"/>
      <c r="H16" s="246"/>
      <c r="I16" s="246"/>
      <c r="J16" s="41"/>
      <c r="K16" s="196"/>
      <c r="M16" s="76"/>
    </row>
    <row r="17" spans="1:15">
      <c r="A17" s="23">
        <v>6</v>
      </c>
      <c r="B17" s="41"/>
      <c r="C17" s="247"/>
      <c r="D17" s="246"/>
      <c r="E17" s="285"/>
      <c r="F17" s="247"/>
      <c r="G17" s="246"/>
      <c r="H17" s="246"/>
      <c r="I17" s="246"/>
      <c r="J17" s="41"/>
      <c r="K17" s="196"/>
      <c r="M17" s="76"/>
    </row>
    <row r="18" spans="1:15" ht="16.5" thickBot="1">
      <c r="A18" s="27">
        <v>7</v>
      </c>
      <c r="B18" s="9"/>
      <c r="C18" s="28"/>
      <c r="D18" s="29"/>
      <c r="E18" s="286"/>
      <c r="F18" s="28"/>
      <c r="G18" s="29"/>
      <c r="H18" s="29"/>
      <c r="I18" s="29"/>
      <c r="J18" s="9"/>
      <c r="K18" s="196"/>
      <c r="M18" s="76"/>
    </row>
    <row r="19" spans="1:15" ht="17.25" thickTop="1">
      <c r="A19" s="944" t="s">
        <v>683</v>
      </c>
      <c r="B19" s="945"/>
      <c r="C19" s="940">
        <f>SUM(C12:C18)</f>
        <v>0</v>
      </c>
      <c r="D19" s="938">
        <f t="shared" ref="D19:I19" si="0">SUM(D12:D18)</f>
        <v>0</v>
      </c>
      <c r="E19" s="950">
        <f t="shared" si="0"/>
        <v>0</v>
      </c>
      <c r="F19" s="940">
        <f t="shared" si="0"/>
        <v>0</v>
      </c>
      <c r="G19" s="938">
        <f t="shared" si="0"/>
        <v>0</v>
      </c>
      <c r="H19" s="938">
        <f t="shared" si="0"/>
        <v>0</v>
      </c>
      <c r="I19" s="938">
        <f t="shared" si="0"/>
        <v>0</v>
      </c>
      <c r="J19" s="955"/>
      <c r="K19" s="196"/>
      <c r="M19" s="76"/>
    </row>
    <row r="20" spans="1:15" ht="14.25" customHeight="1">
      <c r="A20" s="946" t="s">
        <v>49</v>
      </c>
      <c r="B20" s="947"/>
      <c r="C20" s="941"/>
      <c r="D20" s="939"/>
      <c r="E20" s="951"/>
      <c r="F20" s="941"/>
      <c r="G20" s="939"/>
      <c r="H20" s="939"/>
      <c r="I20" s="939"/>
      <c r="J20" s="956"/>
      <c r="K20" s="196"/>
      <c r="M20" s="76"/>
    </row>
    <row r="21" spans="1:15">
      <c r="A21" s="827" t="s">
        <v>678</v>
      </c>
      <c r="B21" s="827"/>
      <c r="C21" s="827"/>
      <c r="D21" s="827"/>
      <c r="E21" s="827"/>
      <c r="F21" s="827"/>
      <c r="G21" s="827"/>
    </row>
    <row r="22" spans="1:15" ht="10.5" customHeight="1">
      <c r="A22" s="93"/>
      <c r="B22" s="93"/>
      <c r="M22" s="76"/>
    </row>
    <row r="23" spans="1:15" ht="16.5">
      <c r="A23" s="936" t="s">
        <v>769</v>
      </c>
      <c r="B23" s="849"/>
      <c r="C23" s="850"/>
      <c r="D23" s="849"/>
      <c r="E23" s="849"/>
      <c r="F23" s="849"/>
      <c r="G23" s="849"/>
      <c r="H23" s="849"/>
      <c r="I23" s="849"/>
      <c r="J23" s="849"/>
      <c r="K23" s="659"/>
      <c r="L23" s="659"/>
    </row>
    <row r="24" spans="1:15" ht="16.5">
      <c r="A24" s="851" t="s">
        <v>599</v>
      </c>
      <c r="B24" s="852"/>
      <c r="C24" s="852"/>
      <c r="D24" s="852"/>
      <c r="E24" s="852"/>
      <c r="F24" s="852"/>
      <c r="G24" s="852"/>
      <c r="H24" s="852"/>
      <c r="I24" s="852"/>
      <c r="J24" s="852"/>
      <c r="K24" s="287"/>
      <c r="L24" s="287"/>
      <c r="M24" s="287"/>
      <c r="N24" s="287"/>
      <c r="O24" s="287"/>
    </row>
  </sheetData>
  <sheetProtection password="CAB3" sheet="1" objects="1" scenarios="1" formatCells="0" formatRows="0" insertRows="0" deleteRows="0" sort="0"/>
  <mergeCells count="26">
    <mergeCell ref="A24:J24"/>
    <mergeCell ref="F7:J7"/>
    <mergeCell ref="C7:E7"/>
    <mergeCell ref="I9:J9"/>
    <mergeCell ref="I10:J10"/>
    <mergeCell ref="E19:E20"/>
    <mergeCell ref="D19:D20"/>
    <mergeCell ref="C19:C20"/>
    <mergeCell ref="F8:J8"/>
    <mergeCell ref="C8:E8"/>
    <mergeCell ref="J19:J20"/>
    <mergeCell ref="I19:I20"/>
    <mergeCell ref="A7:B8"/>
    <mergeCell ref="A23:J23"/>
    <mergeCell ref="A21:G21"/>
    <mergeCell ref="A1:J1"/>
    <mergeCell ref="A3:J3"/>
    <mergeCell ref="H19:H20"/>
    <mergeCell ref="G19:G20"/>
    <mergeCell ref="F19:F20"/>
    <mergeCell ref="A5:B5"/>
    <mergeCell ref="I5:J5"/>
    <mergeCell ref="C5:E5"/>
    <mergeCell ref="A2:J2"/>
    <mergeCell ref="A19:B19"/>
    <mergeCell ref="A20:B20"/>
  </mergeCells>
  <phoneticPr fontId="1" type="noConversion"/>
  <pageMargins left="0.70866141732283472" right="0.62992125984251968" top="0.74803149606299213" bottom="0.74803149606299213" header="0.31496062992125984" footer="0.31496062992125984"/>
  <pageSetup paperSize="9" orientation="landscape" r:id="rId1"/>
  <headerFooter>
    <oddHeader>&amp;L&amp;"新細明體,標準"&amp;9教育局通函第3&amp;"Times New Roman,標準"/2019&amp;"新細明體,標準"號</oddHeader>
    <oddFooter>&amp;C&amp;"Times New Roman,標準"&amp;9 12</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24">
    <tabColor rgb="FF7030A0"/>
  </sheetPr>
  <dimension ref="A1:X4"/>
  <sheetViews>
    <sheetView topLeftCell="C1" zoomScale="70" zoomScaleNormal="70" workbookViewId="0">
      <selection activeCell="Y4" sqref="Y4"/>
    </sheetView>
  </sheetViews>
  <sheetFormatPr defaultRowHeight="16.5"/>
  <cols>
    <col min="2" max="21" width="15.125" customWidth="1"/>
  </cols>
  <sheetData>
    <row r="1" spans="1:24" s="118" customFormat="1">
      <c r="A1" s="118" t="s">
        <v>137</v>
      </c>
      <c r="B1" s="118" t="s">
        <v>138</v>
      </c>
      <c r="C1" s="118" t="s">
        <v>139</v>
      </c>
      <c r="D1" s="118" t="s">
        <v>140</v>
      </c>
      <c r="E1" s="118" t="s">
        <v>141</v>
      </c>
      <c r="F1" s="118" t="s">
        <v>142</v>
      </c>
      <c r="G1" s="118" t="s">
        <v>143</v>
      </c>
      <c r="H1" s="118" t="s">
        <v>144</v>
      </c>
      <c r="I1" s="118" t="s">
        <v>145</v>
      </c>
      <c r="J1" s="118" t="s">
        <v>146</v>
      </c>
      <c r="K1" s="118" t="s">
        <v>147</v>
      </c>
      <c r="L1" s="118" t="s">
        <v>148</v>
      </c>
      <c r="M1" s="118" t="s">
        <v>149</v>
      </c>
      <c r="N1" s="118" t="s">
        <v>150</v>
      </c>
      <c r="O1" s="118" t="s">
        <v>151</v>
      </c>
      <c r="P1" s="118" t="s">
        <v>152</v>
      </c>
      <c r="Q1" s="118" t="s">
        <v>153</v>
      </c>
      <c r="R1" s="118" t="s">
        <v>154</v>
      </c>
      <c r="S1" s="118" t="s">
        <v>155</v>
      </c>
      <c r="T1" s="118" t="s">
        <v>156</v>
      </c>
      <c r="U1" s="119" t="s">
        <v>157</v>
      </c>
      <c r="V1" s="119" t="s">
        <v>158</v>
      </c>
      <c r="W1" s="119" t="s">
        <v>159</v>
      </c>
      <c r="X1" s="119" t="s">
        <v>160</v>
      </c>
    </row>
    <row r="2" spans="1:24">
      <c r="A2" s="115" t="s">
        <v>161</v>
      </c>
      <c r="B2" s="116" t="s">
        <v>162</v>
      </c>
      <c r="C2" s="116" t="s">
        <v>162</v>
      </c>
      <c r="D2" s="116" t="s">
        <v>162</v>
      </c>
      <c r="E2" s="116" t="s">
        <v>162</v>
      </c>
      <c r="F2" s="116" t="s">
        <v>162</v>
      </c>
      <c r="G2" s="116" t="s">
        <v>162</v>
      </c>
      <c r="H2" s="116" t="s">
        <v>162</v>
      </c>
      <c r="I2" s="116" t="s">
        <v>162</v>
      </c>
      <c r="J2" s="116" t="s">
        <v>162</v>
      </c>
      <c r="K2" s="116">
        <f>INDEX('附表4A(I)'!A1:D42,16,2)</f>
        <v>0</v>
      </c>
      <c r="L2" s="116">
        <f>INDEX('附表4A(I)'!A1:D42,17,2)</f>
        <v>0</v>
      </c>
      <c r="M2" s="116" t="s">
        <v>162</v>
      </c>
      <c r="N2" s="116" t="s">
        <v>162</v>
      </c>
      <c r="O2" s="116" t="s">
        <v>162</v>
      </c>
      <c r="P2" s="116" t="s">
        <v>162</v>
      </c>
      <c r="Q2" s="116" t="s">
        <v>162</v>
      </c>
      <c r="R2" s="116" t="s">
        <v>162</v>
      </c>
      <c r="S2" s="116" t="s">
        <v>162</v>
      </c>
      <c r="T2" s="116">
        <f>INDEX('附表4A(I)'!A1:D42,23,2)</f>
        <v>0</v>
      </c>
      <c r="U2" s="116">
        <f>INDEX('附表4A(I)'!A1:D42,25,2)</f>
        <v>0</v>
      </c>
      <c r="V2" s="116">
        <f>INDEX('附表4A(I)'!A1:D42,24,2)</f>
        <v>0</v>
      </c>
      <c r="W2" s="116">
        <f>INDEX('附表4A(I)'!A1:D42,26,2)</f>
        <v>0</v>
      </c>
      <c r="X2" s="116">
        <f>INDEX('附表4A(I)'!A1:D42,27,2)</f>
        <v>0</v>
      </c>
    </row>
    <row r="3" spans="1:24">
      <c r="A3" s="115" t="s">
        <v>163</v>
      </c>
      <c r="B3" s="116" t="s">
        <v>162</v>
      </c>
      <c r="C3" s="116" t="s">
        <v>162</v>
      </c>
      <c r="D3" s="116" t="s">
        <v>162</v>
      </c>
      <c r="E3" s="116" t="s">
        <v>162</v>
      </c>
      <c r="F3" s="116" t="s">
        <v>162</v>
      </c>
      <c r="G3" s="116" t="s">
        <v>162</v>
      </c>
      <c r="H3" s="116" t="s">
        <v>162</v>
      </c>
      <c r="I3" s="116" t="s">
        <v>162</v>
      </c>
      <c r="J3" s="116" t="s">
        <v>162</v>
      </c>
      <c r="K3" s="116">
        <f>INDEX('附表4A(I)'!A1:D42,16,3)</f>
        <v>0</v>
      </c>
      <c r="L3" s="116">
        <f>INDEX('附表4A(I)'!A1:D42,17,3)</f>
        <v>0</v>
      </c>
      <c r="M3" s="116" t="s">
        <v>162</v>
      </c>
      <c r="N3" s="116" t="s">
        <v>162</v>
      </c>
      <c r="O3" s="116" t="s">
        <v>162</v>
      </c>
      <c r="P3" s="116" t="s">
        <v>162</v>
      </c>
      <c r="Q3" s="116" t="s">
        <v>162</v>
      </c>
      <c r="R3" s="116" t="s">
        <v>162</v>
      </c>
      <c r="S3" s="116" t="s">
        <v>162</v>
      </c>
      <c r="T3" s="116">
        <f>INDEX('附表4A(I)'!A1:D42,23,3)</f>
        <v>0</v>
      </c>
      <c r="U3" s="116">
        <f>INDEX('附表4A(I)'!A1:D42,25,3)</f>
        <v>0</v>
      </c>
      <c r="V3" s="116">
        <f>INDEX('附表4A(I)'!A1:D42,24,3)</f>
        <v>0</v>
      </c>
      <c r="W3" s="116">
        <f>INDEX('附表4A(I)'!A1:D42,26,3)</f>
        <v>0</v>
      </c>
      <c r="X3" s="116">
        <f>INDEX('附表4A(I)'!A1:D42,27,3)</f>
        <v>0</v>
      </c>
    </row>
    <row r="4" spans="1:24">
      <c r="A4" s="115" t="s">
        <v>164</v>
      </c>
      <c r="B4" s="116">
        <f>INDEX('附表4A(I)'!A1:D42,12,4)</f>
        <v>0</v>
      </c>
      <c r="C4" s="116"/>
      <c r="D4" s="116"/>
      <c r="E4" s="116"/>
      <c r="F4" s="116">
        <f>INDEX('附表4A(I)'!A1:D42,13,4)</f>
        <v>0</v>
      </c>
      <c r="G4" s="116"/>
      <c r="H4" s="116"/>
      <c r="I4" s="116"/>
      <c r="J4" s="116">
        <f>INDEX('附表4A(I)'!A1:D42,14,4)</f>
        <v>0</v>
      </c>
      <c r="K4" s="116">
        <f>INDEX('附表4A(I)'!A1:D42,16,4)</f>
        <v>0</v>
      </c>
      <c r="L4" s="116">
        <f>INDEX('附表4A(I)'!A1:D42,17,4)</f>
        <v>0</v>
      </c>
      <c r="M4" s="116">
        <f>INDEX('附表4A(I)'!A1:D42,18,4)</f>
        <v>0</v>
      </c>
      <c r="N4" s="116">
        <f>INDEX('附表4A(I)'!A1:D42,19,4)</f>
        <v>0</v>
      </c>
      <c r="O4" s="116">
        <f>INDEX('附表4A(I)'!A1:D42,21,4)</f>
        <v>0</v>
      </c>
      <c r="P4" s="116"/>
      <c r="Q4" s="116"/>
      <c r="R4" s="116"/>
      <c r="S4" s="116">
        <f>INDEX('附表4A(I)'!A1:D42,22,4)</f>
        <v>0</v>
      </c>
      <c r="T4" s="116" t="s">
        <v>165</v>
      </c>
      <c r="U4" s="116">
        <f>INDEX('附表4A(I)'!A1:D42,25,4)</f>
        <v>0</v>
      </c>
      <c r="V4" s="116">
        <f>INDEX('附表4A(I)'!A1:D42,24,4)</f>
        <v>0</v>
      </c>
      <c r="W4" s="116">
        <f>INDEX('附表4A(I)'!A1:D42,26,4)</f>
        <v>0</v>
      </c>
      <c r="X4" s="116">
        <f>INDEX('附表4A(I)'!A1:D42,27,4)</f>
        <v>0</v>
      </c>
    </row>
  </sheetData>
  <phoneticPr fontId="1" type="noConversion"/>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25">
    <tabColor rgb="FF7030A0"/>
  </sheetPr>
  <dimension ref="A1:V4"/>
  <sheetViews>
    <sheetView topLeftCell="E1" zoomScale="70" zoomScaleNormal="70" workbookViewId="0">
      <selection activeCell="T4" sqref="T4"/>
    </sheetView>
  </sheetViews>
  <sheetFormatPr defaultRowHeight="16.5"/>
  <cols>
    <col min="2" max="6" width="13.125" customWidth="1"/>
    <col min="7" max="7" width="20.625" customWidth="1"/>
    <col min="8" max="8" width="17.5" customWidth="1"/>
    <col min="9" max="9" width="19.25" customWidth="1"/>
    <col min="10" max="10" width="13.125" customWidth="1"/>
    <col min="11" max="14" width="31.875" customWidth="1"/>
    <col min="15" max="20" width="13.125" customWidth="1"/>
    <col min="21" max="21" width="20.125" customWidth="1"/>
  </cols>
  <sheetData>
    <row r="1" spans="1:22" s="4" customFormat="1">
      <c r="A1" s="4" t="s">
        <v>166</v>
      </c>
      <c r="B1" s="4" t="s">
        <v>167</v>
      </c>
      <c r="C1" s="4" t="s">
        <v>168</v>
      </c>
      <c r="D1" s="4" t="s">
        <v>147</v>
      </c>
      <c r="E1" s="4" t="s">
        <v>169</v>
      </c>
      <c r="F1" s="120" t="s">
        <v>170</v>
      </c>
      <c r="G1" s="4" t="s">
        <v>171</v>
      </c>
      <c r="H1" s="4" t="s">
        <v>172</v>
      </c>
      <c r="I1" s="4" t="s">
        <v>173</v>
      </c>
      <c r="J1" s="4" t="s">
        <v>174</v>
      </c>
      <c r="K1" s="4" t="s">
        <v>175</v>
      </c>
      <c r="L1" s="4" t="s">
        <v>176</v>
      </c>
      <c r="M1" s="4" t="s">
        <v>177</v>
      </c>
      <c r="N1" s="4" t="s">
        <v>178</v>
      </c>
      <c r="O1" s="4" t="s">
        <v>179</v>
      </c>
      <c r="P1" s="4" t="s">
        <v>180</v>
      </c>
      <c r="Q1" s="4" t="s">
        <v>181</v>
      </c>
      <c r="R1" s="4" t="s">
        <v>182</v>
      </c>
      <c r="S1" s="4" t="s">
        <v>183</v>
      </c>
      <c r="T1" s="4" t="s">
        <v>184</v>
      </c>
      <c r="U1" s="4" t="s">
        <v>185</v>
      </c>
    </row>
    <row r="2" spans="1:22">
      <c r="A2" s="115" t="s">
        <v>186</v>
      </c>
      <c r="B2" s="116">
        <f>INDEX('附表4A(I)'!A1:D42,31,2)</f>
        <v>0</v>
      </c>
      <c r="C2" s="116">
        <f>INDEX('附表4A(I)'!A1:D42,32,2)</f>
        <v>0</v>
      </c>
      <c r="D2" s="121">
        <f>INDEX('附表4A(I)'!A1:D42,34,2)</f>
        <v>0</v>
      </c>
      <c r="E2" s="121">
        <f>INDEX('附表4A(I)'!A1:D42,35,2)</f>
        <v>0</v>
      </c>
      <c r="F2" s="122">
        <f>INDEX('附表4A(I)'!A1:D42,36,2)</f>
        <v>0</v>
      </c>
      <c r="G2" s="121" t="s">
        <v>162</v>
      </c>
      <c r="H2" s="121">
        <f>INDEX('附表4A(I)'!A1:D42,39,2)</f>
        <v>0</v>
      </c>
      <c r="I2" s="116">
        <f>INDEX('附表4A(I)'!A1:D42,40,2)</f>
        <v>0</v>
      </c>
      <c r="J2" s="116" t="e">
        <f>INDEX('附表4A(I)'!A1:D42,47,2)</f>
        <v>#REF!</v>
      </c>
      <c r="K2" s="116" t="s">
        <v>162</v>
      </c>
      <c r="L2" s="116" t="s">
        <v>162</v>
      </c>
      <c r="M2" s="116" t="e">
        <f>INDEX('附表4A(I)'!A1:D42,52,2)</f>
        <v>#REF!</v>
      </c>
      <c r="N2" s="116" t="e">
        <f>INDEX('附表4A(I)'!A1:D42,53,2)</f>
        <v>#REF!</v>
      </c>
      <c r="O2" s="116" t="e">
        <f>INDEX('附表4A(I)'!A1:D42,54,2)</f>
        <v>#REF!</v>
      </c>
      <c r="P2" s="116" t="e">
        <f>INDEX('附表4A(I)'!A1:D42,55,2)</f>
        <v>#REF!</v>
      </c>
      <c r="Q2" s="121" t="e">
        <f>INDEX('附表4A(I)'!A1:D42,56,2)</f>
        <v>#REF!</v>
      </c>
      <c r="R2" s="121" t="e">
        <f>INDEX('附表4A(I)'!A1:D42,57,2)</f>
        <v>#REF!</v>
      </c>
      <c r="S2" s="117" t="s">
        <v>162</v>
      </c>
      <c r="T2" s="117" t="e">
        <f>INDEX('附表4A(I)'!A1:D42,59,2)</f>
        <v>#REF!</v>
      </c>
      <c r="U2" s="117" t="e">
        <f>INDEX('附表4A(I)'!A1:D42,60,2)</f>
        <v>#REF!</v>
      </c>
      <c r="V2" s="117"/>
    </row>
    <row r="3" spans="1:22">
      <c r="A3" s="115" t="s">
        <v>187</v>
      </c>
      <c r="B3" s="116">
        <f>INDEX('附表4A(I)'!A1:D42,31,3)</f>
        <v>0</v>
      </c>
      <c r="C3" s="116">
        <f>INDEX('附表4A(I)'!A1:D42,32,3)</f>
        <v>0</v>
      </c>
      <c r="D3" s="121">
        <f>INDEX('附表4A(I)'!A1:D42,34,3)</f>
        <v>0</v>
      </c>
      <c r="E3" s="121">
        <f>INDEX('附表4A(I)'!A1:D42,35,3)</f>
        <v>0</v>
      </c>
      <c r="F3" s="122">
        <f>INDEX('附表4A(I)'!A1:D42,36,3)</f>
        <v>0</v>
      </c>
      <c r="G3" s="121" t="s">
        <v>162</v>
      </c>
      <c r="H3" s="121">
        <f>INDEX('附表4A(I)'!A1:D42,39,3)</f>
        <v>0</v>
      </c>
      <c r="I3" s="116">
        <f>INDEX('附表4A(I)'!A1:D42,40,3)</f>
        <v>0</v>
      </c>
      <c r="J3" s="116" t="e">
        <f>INDEX('附表4A(I)'!A1:D42,47,3)</f>
        <v>#REF!</v>
      </c>
      <c r="K3" s="116" t="s">
        <v>162</v>
      </c>
      <c r="L3" s="116" t="s">
        <v>162</v>
      </c>
      <c r="M3" s="116" t="e">
        <f>INDEX('附表4A(I)'!A1:D42,52,3)</f>
        <v>#REF!</v>
      </c>
      <c r="N3" s="116" t="e">
        <f>INDEX('附表4A(I)'!A1:D42,53,3)</f>
        <v>#REF!</v>
      </c>
      <c r="O3" s="116" t="e">
        <f>INDEX('附表4A(I)'!A1:D42,54,3)</f>
        <v>#REF!</v>
      </c>
      <c r="P3" s="116" t="e">
        <f>INDEX('附表4A(I)'!A1:D42,55,3)</f>
        <v>#REF!</v>
      </c>
      <c r="Q3" s="121" t="e">
        <f>INDEX('附表4A(I)'!A1:D42,56,3)</f>
        <v>#REF!</v>
      </c>
      <c r="R3" s="121" t="e">
        <f>INDEX('附表4A(I)'!A1:D42,57,3)</f>
        <v>#REF!</v>
      </c>
      <c r="S3" s="117" t="s">
        <v>162</v>
      </c>
      <c r="T3" s="117" t="e">
        <f>INDEX('附表4A(I)'!A1:D42,59,3)</f>
        <v>#REF!</v>
      </c>
      <c r="U3" s="117" t="e">
        <f>INDEX('附表4A(I)'!A1:D42,60,3)</f>
        <v>#REF!</v>
      </c>
      <c r="V3" s="117"/>
    </row>
    <row r="4" spans="1:22">
      <c r="A4" s="115" t="s">
        <v>188</v>
      </c>
      <c r="B4" s="123">
        <f>INDEX('附表4A(I)'!A1:D42,31,4)</f>
        <v>0</v>
      </c>
      <c r="C4" s="121">
        <f>INDEX('附表4A(I)'!A1:D42,32,4)</f>
        <v>0</v>
      </c>
      <c r="D4" s="121">
        <f>INDEX('附表4A(I)'!A1:D42,34,4)</f>
        <v>0</v>
      </c>
      <c r="E4" s="121">
        <f>INDEX('附表4A(I)'!A1:D42,35,4)</f>
        <v>0</v>
      </c>
      <c r="F4" s="121">
        <f>INDEX('附表4A(I)'!A1:D42,36,4)</f>
        <v>0</v>
      </c>
      <c r="G4" s="121">
        <f>INDEX('附表4A(I)'!A1:D42,37,4)</f>
        <v>0</v>
      </c>
      <c r="H4" s="121">
        <f>INDEX('附表4A(I)'!A1:D42,39,4)</f>
        <v>0</v>
      </c>
      <c r="I4" s="116">
        <f>INDEX('附表4A(I)'!A1:D42,40,4)</f>
        <v>0</v>
      </c>
      <c r="J4" s="116" t="e">
        <f>INDEX('附表4A(I)'!A1:D42,47,4)</f>
        <v>#REF!</v>
      </c>
      <c r="K4" s="116" t="e">
        <f>INDEX('附表4A(I)'!A1:D42,49,4)</f>
        <v>#REF!</v>
      </c>
      <c r="L4" s="116" t="e">
        <f>INDEX('附表4A(I)'!A1:D42,50,4)</f>
        <v>#REF!</v>
      </c>
      <c r="M4" s="116" t="e">
        <f>INDEX('附表4A(I)'!A1:D42,52,4)</f>
        <v>#REF!</v>
      </c>
      <c r="N4" s="116" t="e">
        <f>INDEX('附表4A(I)'!A1:D42,53,4)</f>
        <v>#REF!</v>
      </c>
      <c r="O4" s="116" t="e">
        <f>INDEX('附表4A(I)'!A1:D42,54,4)</f>
        <v>#REF!</v>
      </c>
      <c r="P4" s="116" t="e">
        <f>INDEX('附表4A(I)'!A1:D42,55,4)</f>
        <v>#REF!</v>
      </c>
      <c r="Q4" s="121" t="e">
        <f>INDEX('附表4A(I)'!A1:D42,56,4)</f>
        <v>#REF!</v>
      </c>
      <c r="R4" s="121" t="e">
        <f>INDEX('附表4A(I)'!A1:D42,57,4)</f>
        <v>#REF!</v>
      </c>
      <c r="S4" s="117" t="e">
        <f>INDEX('附表4A(I)'!A1:D42,58,4)</f>
        <v>#REF!</v>
      </c>
      <c r="T4" s="117" t="e">
        <f>INDEX('附表4A(I)'!A1:D42,59,4)</f>
        <v>#REF!</v>
      </c>
      <c r="U4" s="117" t="e">
        <f>INDEX('附表4A(I)'!A1:D42,60,4)</f>
        <v>#REF!</v>
      </c>
      <c r="V4" s="117"/>
    </row>
  </sheetData>
  <phoneticPr fontId="1" type="noConversion"/>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26"/>
  <dimension ref="A1:C37"/>
  <sheetViews>
    <sheetView zoomScale="115" zoomScaleNormal="115" workbookViewId="0">
      <selection sqref="A1:C1"/>
    </sheetView>
  </sheetViews>
  <sheetFormatPr defaultColWidth="9" defaultRowHeight="15.75"/>
  <cols>
    <col min="1" max="1" width="6" style="388" customWidth="1"/>
    <col min="2" max="2" width="36.125" style="7" customWidth="1"/>
    <col min="3" max="3" width="46.5" style="7" customWidth="1"/>
    <col min="4" max="16384" width="9" style="7"/>
  </cols>
  <sheetData>
    <row r="1" spans="1:3" ht="16.5">
      <c r="A1" s="664" t="s">
        <v>309</v>
      </c>
      <c r="B1" s="664"/>
      <c r="C1" s="962"/>
    </row>
    <row r="2" spans="1:3">
      <c r="A2" s="641"/>
    </row>
    <row r="3" spans="1:3">
      <c r="A3" s="640"/>
    </row>
    <row r="4" spans="1:3" ht="66" customHeight="1">
      <c r="A4" s="195" t="s">
        <v>250</v>
      </c>
      <c r="B4" s="961" t="s">
        <v>738</v>
      </c>
      <c r="C4" s="961"/>
    </row>
    <row r="5" spans="1:3" ht="10.5" customHeight="1">
      <c r="A5" s="106"/>
      <c r="B5" s="636"/>
      <c r="C5" s="636"/>
    </row>
    <row r="6" spans="1:3" ht="81" customHeight="1">
      <c r="A6" s="195" t="s">
        <v>251</v>
      </c>
      <c r="B6" s="961" t="s">
        <v>739</v>
      </c>
      <c r="C6" s="961"/>
    </row>
    <row r="7" spans="1:3" ht="10.5" customHeight="1">
      <c r="A7" s="636"/>
      <c r="B7" s="636"/>
      <c r="C7" s="636"/>
    </row>
    <row r="8" spans="1:3" ht="90" customHeight="1">
      <c r="A8" s="195" t="s">
        <v>252</v>
      </c>
      <c r="B8" s="961" t="s">
        <v>685</v>
      </c>
      <c r="C8" s="961"/>
    </row>
    <row r="9" spans="1:3" ht="10.5" customHeight="1">
      <c r="A9" s="106"/>
      <c r="B9" s="636"/>
      <c r="C9" s="636"/>
    </row>
    <row r="10" spans="1:3" ht="172.5" customHeight="1">
      <c r="A10" s="195" t="s">
        <v>253</v>
      </c>
      <c r="B10" s="961" t="s">
        <v>686</v>
      </c>
      <c r="C10" s="961"/>
    </row>
    <row r="11" spans="1:3" ht="165" customHeight="1">
      <c r="A11" s="195"/>
    </row>
    <row r="12" spans="1:3">
      <c r="A12" s="641"/>
    </row>
    <row r="13" spans="1:3">
      <c r="A13" s="641"/>
    </row>
    <row r="14" spans="1:3">
      <c r="A14" s="641"/>
    </row>
    <row r="36" spans="1:3" ht="42.75" customHeight="1"/>
    <row r="37" spans="1:3">
      <c r="A37" s="963"/>
      <c r="B37" s="963"/>
      <c r="C37" s="963"/>
    </row>
  </sheetData>
  <sheetProtection password="CAB3" sheet="1" objects="1" scenarios="1"/>
  <mergeCells count="6">
    <mergeCell ref="B10:C10"/>
    <mergeCell ref="A1:C1"/>
    <mergeCell ref="A37:C37"/>
    <mergeCell ref="B4:C4"/>
    <mergeCell ref="B6:C6"/>
    <mergeCell ref="B8:C8"/>
  </mergeCells>
  <phoneticPr fontId="1" type="noConversion"/>
  <pageMargins left="0.59055118110236227" right="0.47244094488188981" top="0.6692913385826772" bottom="0.35433070866141736" header="0.31496062992125984" footer="0.31496062992125984"/>
  <pageSetup paperSize="9" orientation="portrait" horizontalDpi="300" verticalDpi="300" r:id="rId1"/>
  <headerFooter>
    <oddHeader>&amp;L&amp;"新細明體,標準"&amp;9教育局通函第3&amp;"Times New Roman,標準"/2019&amp;"新細明體,標準"號</oddHeader>
    <oddFooter>&amp;C&amp;"Times New Roman,標準"&amp;10 13</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15">
    <pageSetUpPr fitToPage="1"/>
  </sheetPr>
  <dimension ref="A1:E46"/>
  <sheetViews>
    <sheetView showZeros="0" zoomScaleNormal="100" zoomScaleSheetLayoutView="85" workbookViewId="0">
      <selection sqref="A1:D1"/>
    </sheetView>
  </sheetViews>
  <sheetFormatPr defaultColWidth="9" defaultRowHeight="15.75"/>
  <cols>
    <col min="1" max="1" width="45.25" style="76" customWidth="1"/>
    <col min="2" max="2" width="18.5" style="76" customWidth="1"/>
    <col min="3" max="3" width="18.25" style="76" customWidth="1"/>
    <col min="4" max="4" width="18.75" style="76" customWidth="1"/>
    <col min="5" max="16384" width="9" style="76"/>
  </cols>
  <sheetData>
    <row r="1" spans="1:5" ht="16.5">
      <c r="A1" s="796" t="s">
        <v>509</v>
      </c>
      <c r="B1" s="796"/>
      <c r="C1" s="967"/>
      <c r="D1" s="796"/>
    </row>
    <row r="2" spans="1:5" ht="7.5" customHeight="1">
      <c r="A2" s="233"/>
      <c r="B2" s="233"/>
      <c r="C2" s="233"/>
      <c r="D2" s="233"/>
    </row>
    <row r="3" spans="1:5" ht="18" customHeight="1">
      <c r="A3" s="968" t="s">
        <v>590</v>
      </c>
      <c r="B3" s="969"/>
      <c r="C3" s="969"/>
      <c r="D3" s="970"/>
    </row>
    <row r="4" spans="1:5" ht="6" customHeight="1">
      <c r="A4" s="128"/>
      <c r="B4" s="128"/>
      <c r="C4" s="128"/>
      <c r="D4" s="128"/>
    </row>
    <row r="5" spans="1:5" ht="16.5">
      <c r="A5" s="169" t="s">
        <v>600</v>
      </c>
      <c r="B5" s="779">
        <f>附表1A!$C$20</f>
        <v>0</v>
      </c>
      <c r="C5" s="779"/>
      <c r="D5" s="779"/>
      <c r="E5" s="78"/>
    </row>
    <row r="6" spans="1:5" ht="16.5">
      <c r="A6" s="642" t="s">
        <v>230</v>
      </c>
      <c r="B6" s="964">
        <f>附表1A!$C$23</f>
        <v>0</v>
      </c>
      <c r="C6" s="964"/>
      <c r="D6" s="964"/>
      <c r="E6" s="78"/>
    </row>
    <row r="7" spans="1:5" ht="8.25" customHeight="1" thickBot="1">
      <c r="A7" s="475"/>
      <c r="B7" s="78"/>
      <c r="C7" s="85"/>
      <c r="D7" s="85"/>
      <c r="E7" s="78"/>
    </row>
    <row r="8" spans="1:5">
      <c r="A8" s="147"/>
      <c r="B8" s="148" t="s">
        <v>687</v>
      </c>
      <c r="C8" s="148" t="s">
        <v>688</v>
      </c>
      <c r="D8" s="149" t="s">
        <v>689</v>
      </c>
    </row>
    <row r="9" spans="1:5" ht="63">
      <c r="A9" s="150"/>
      <c r="B9" s="96" t="s">
        <v>209</v>
      </c>
      <c r="C9" s="97" t="s">
        <v>50</v>
      </c>
      <c r="D9" s="151" t="s">
        <v>316</v>
      </c>
    </row>
    <row r="10" spans="1:5" ht="16.5" thickBot="1">
      <c r="A10" s="152"/>
      <c r="B10" s="406" t="s">
        <v>357</v>
      </c>
      <c r="C10" s="406" t="s">
        <v>357</v>
      </c>
      <c r="D10" s="407" t="s">
        <v>357</v>
      </c>
    </row>
    <row r="11" spans="1:5" ht="18" customHeight="1">
      <c r="A11" s="971" t="s">
        <v>51</v>
      </c>
      <c r="B11" s="972"/>
      <c r="C11" s="972"/>
      <c r="D11" s="973"/>
    </row>
    <row r="12" spans="1:5" ht="18" customHeight="1">
      <c r="A12" s="289" t="s">
        <v>310</v>
      </c>
      <c r="B12" s="98"/>
      <c r="C12" s="98"/>
      <c r="D12" s="301"/>
    </row>
    <row r="13" spans="1:5" ht="18" customHeight="1">
      <c r="A13" s="290" t="s">
        <v>595</v>
      </c>
      <c r="B13" s="16"/>
      <c r="C13" s="16"/>
      <c r="D13" s="301"/>
    </row>
    <row r="14" spans="1:5" ht="36.75" customHeight="1">
      <c r="A14" s="291" t="s">
        <v>315</v>
      </c>
      <c r="B14" s="16"/>
      <c r="C14" s="16"/>
      <c r="D14" s="21"/>
    </row>
    <row r="15" spans="1:5" ht="18" customHeight="1">
      <c r="A15" s="248" t="s">
        <v>311</v>
      </c>
      <c r="B15" s="43"/>
      <c r="C15" s="43"/>
      <c r="D15" s="301"/>
    </row>
    <row r="16" spans="1:5" s="196" customFormat="1" ht="18" customHeight="1">
      <c r="A16" s="288" t="s">
        <v>312</v>
      </c>
      <c r="B16" s="43"/>
      <c r="C16" s="43"/>
      <c r="D16" s="154"/>
    </row>
    <row r="17" spans="1:4" s="196" customFormat="1" ht="18" customHeight="1">
      <c r="A17" s="288" t="s">
        <v>314</v>
      </c>
      <c r="B17" s="43"/>
      <c r="C17" s="43"/>
      <c r="D17" s="154"/>
    </row>
    <row r="18" spans="1:4" s="196" customFormat="1" ht="18" customHeight="1">
      <c r="A18" s="288" t="s">
        <v>571</v>
      </c>
      <c r="B18" s="43"/>
      <c r="C18" s="43"/>
      <c r="D18" s="154"/>
    </row>
    <row r="19" spans="1:4" s="196" customFormat="1" ht="18" customHeight="1" thickBot="1">
      <c r="A19" s="288" t="s">
        <v>313</v>
      </c>
      <c r="B19" s="43"/>
      <c r="C19" s="43"/>
      <c r="D19" s="154"/>
    </row>
    <row r="20" spans="1:4" ht="22.5" customHeight="1" thickBot="1">
      <c r="A20" s="155" t="s">
        <v>220</v>
      </c>
      <c r="B20" s="653">
        <f>SUM(B13:B19)</f>
        <v>0</v>
      </c>
      <c r="C20" s="653">
        <f>SUM(C13:C19)</f>
        <v>0</v>
      </c>
      <c r="D20" s="654">
        <f>SUM(D14,D16:D19)</f>
        <v>0</v>
      </c>
    </row>
    <row r="21" spans="1:4">
      <c r="A21" s="971" t="s">
        <v>52</v>
      </c>
      <c r="B21" s="972"/>
      <c r="C21" s="972"/>
      <c r="D21" s="973"/>
    </row>
    <row r="22" spans="1:4" ht="24" customHeight="1">
      <c r="A22" s="289" t="s">
        <v>317</v>
      </c>
      <c r="B22" s="98"/>
      <c r="C22" s="98"/>
      <c r="D22" s="301"/>
    </row>
    <row r="23" spans="1:4" ht="18" customHeight="1">
      <c r="A23" s="290" t="s">
        <v>765</v>
      </c>
      <c r="B23" s="16"/>
      <c r="C23" s="16"/>
      <c r="D23" s="21"/>
    </row>
    <row r="24" spans="1:4" ht="18" customHeight="1">
      <c r="A24" s="290"/>
      <c r="B24" s="292"/>
      <c r="C24" s="16"/>
      <c r="D24" s="21"/>
    </row>
    <row r="25" spans="1:4" ht="18" customHeight="1">
      <c r="A25" s="290" t="s">
        <v>319</v>
      </c>
      <c r="B25" s="292"/>
      <c r="C25" s="16"/>
      <c r="D25" s="21"/>
    </row>
    <row r="26" spans="1:4" ht="18" customHeight="1">
      <c r="A26" s="291" t="s">
        <v>318</v>
      </c>
      <c r="B26" s="292"/>
      <c r="C26" s="16"/>
      <c r="D26" s="21"/>
    </row>
    <row r="27" spans="1:4" ht="18" customHeight="1">
      <c r="A27" s="289" t="s">
        <v>320</v>
      </c>
      <c r="B27" s="98"/>
      <c r="C27" s="98"/>
      <c r="D27" s="301"/>
    </row>
    <row r="28" spans="1:4" ht="18" customHeight="1">
      <c r="A28" s="290" t="s">
        <v>210</v>
      </c>
      <c r="B28" s="16"/>
      <c r="C28" s="16"/>
      <c r="D28" s="21"/>
    </row>
    <row r="29" spans="1:4" ht="18" customHeight="1">
      <c r="A29" s="290" t="s">
        <v>211</v>
      </c>
      <c r="B29" s="16"/>
      <c r="C29" s="16"/>
      <c r="D29" s="21"/>
    </row>
    <row r="30" spans="1:4" ht="30" customHeight="1">
      <c r="A30" s="290" t="s">
        <v>766</v>
      </c>
      <c r="B30" s="43"/>
      <c r="C30" s="43"/>
      <c r="D30" s="21"/>
    </row>
    <row r="31" spans="1:4" ht="18" customHeight="1">
      <c r="A31" s="290" t="s">
        <v>572</v>
      </c>
      <c r="B31" s="98"/>
      <c r="C31" s="98"/>
      <c r="D31" s="301"/>
    </row>
    <row r="32" spans="1:4" ht="18" customHeight="1">
      <c r="A32" s="293" t="s">
        <v>321</v>
      </c>
      <c r="B32" s="16"/>
      <c r="C32" s="16"/>
      <c r="D32" s="21"/>
    </row>
    <row r="33" spans="1:4" ht="18" customHeight="1">
      <c r="A33" s="293" t="s">
        <v>323</v>
      </c>
      <c r="B33" s="16"/>
      <c r="C33" s="16"/>
      <c r="D33" s="21"/>
    </row>
    <row r="34" spans="1:4" ht="18" customHeight="1">
      <c r="A34" s="293" t="s">
        <v>322</v>
      </c>
      <c r="B34" s="16"/>
      <c r="C34" s="16"/>
      <c r="D34" s="21"/>
    </row>
    <row r="35" spans="1:4" ht="18" customHeight="1">
      <c r="A35" s="290" t="s">
        <v>324</v>
      </c>
      <c r="B35" s="16"/>
      <c r="C35" s="16"/>
      <c r="D35" s="21"/>
    </row>
    <row r="36" spans="1:4" ht="18" customHeight="1">
      <c r="A36" s="290" t="s">
        <v>325</v>
      </c>
      <c r="B36" s="16"/>
      <c r="C36" s="16"/>
      <c r="D36" s="21"/>
    </row>
    <row r="37" spans="1:4" ht="18" customHeight="1">
      <c r="A37" s="290" t="s">
        <v>331</v>
      </c>
      <c r="B37" s="16"/>
      <c r="C37" s="16"/>
      <c r="D37" s="21"/>
    </row>
    <row r="38" spans="1:4" ht="18" customHeight="1">
      <c r="A38" s="290" t="s">
        <v>326</v>
      </c>
      <c r="B38" s="16"/>
      <c r="C38" s="16"/>
      <c r="D38" s="21"/>
    </row>
    <row r="39" spans="1:4" ht="18" customHeight="1">
      <c r="A39" s="290" t="s">
        <v>327</v>
      </c>
      <c r="B39" s="16"/>
      <c r="C39" s="16"/>
      <c r="D39" s="21"/>
    </row>
    <row r="40" spans="1:4" ht="18" customHeight="1">
      <c r="A40" s="290" t="s">
        <v>328</v>
      </c>
      <c r="B40" s="16"/>
      <c r="C40" s="16"/>
      <c r="D40" s="21"/>
    </row>
    <row r="41" spans="1:4" ht="18" customHeight="1">
      <c r="A41" s="290" t="s">
        <v>329</v>
      </c>
      <c r="B41" s="16"/>
      <c r="C41" s="16"/>
      <c r="D41" s="21"/>
    </row>
    <row r="42" spans="1:4" ht="18" customHeight="1" thickBot="1">
      <c r="A42" s="291" t="s">
        <v>330</v>
      </c>
      <c r="B42" s="16"/>
      <c r="C42" s="16"/>
      <c r="D42" s="21"/>
    </row>
    <row r="43" spans="1:4" ht="22.5" customHeight="1" thickBot="1">
      <c r="A43" s="156" t="s">
        <v>221</v>
      </c>
      <c r="B43" s="653">
        <f>SUM(B23:B26,B28:B30,B32:B42)</f>
        <v>0</v>
      </c>
      <c r="C43" s="653">
        <f>SUM(C23:C26,C28:C30,C32:C42)</f>
        <v>0</v>
      </c>
      <c r="D43" s="654">
        <f>SUM(D23:D26,D28:D30,D32:D42)</f>
        <v>0</v>
      </c>
    </row>
    <row r="44" spans="1:4" ht="22.5" customHeight="1" thickBot="1">
      <c r="A44" s="156" t="s">
        <v>222</v>
      </c>
      <c r="B44" s="653">
        <f>B20-B43</f>
        <v>0</v>
      </c>
      <c r="C44" s="653">
        <f>C20-C43</f>
        <v>0</v>
      </c>
      <c r="D44" s="654">
        <f>D20-D43</f>
        <v>0</v>
      </c>
    </row>
    <row r="45" spans="1:4" ht="22.5" customHeight="1" thickBot="1">
      <c r="A45" s="156" t="s">
        <v>690</v>
      </c>
      <c r="B45" s="965"/>
      <c r="C45" s="965"/>
      <c r="D45" s="966"/>
    </row>
    <row r="46" spans="1:4">
      <c r="A46" s="129" t="s">
        <v>332</v>
      </c>
    </row>
  </sheetData>
  <sheetProtection password="CAB3" sheet="1" objects="1" scenarios="1" formatCells="0" formatRows="0" insertRows="0" deleteRows="0"/>
  <mergeCells count="7">
    <mergeCell ref="B5:D5"/>
    <mergeCell ref="B6:D6"/>
    <mergeCell ref="B45:D45"/>
    <mergeCell ref="A1:D1"/>
    <mergeCell ref="A3:D3"/>
    <mergeCell ref="A11:D11"/>
    <mergeCell ref="A21:D21"/>
  </mergeCells>
  <phoneticPr fontId="1" type="noConversion"/>
  <pageMargins left="0.47244094488188981" right="0.43307086614173229" top="0.47244094488188981" bottom="0.35433070866141736" header="0.31496062992125984" footer="0.23622047244094491"/>
  <pageSetup paperSize="9" scale="93" fitToHeight="0" orientation="portrait" r:id="rId1"/>
  <headerFooter>
    <oddHeader>&amp;L&amp;"新細明體,標準"&amp;9教育局通函第3&amp;"Times New Roman,標準"/2019&amp;"新細明體,標準"號</oddHeader>
    <oddFooter>&amp;C&amp;"Times New Roman,標準"&amp;10 14</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16"/>
  <dimension ref="A1:M31"/>
  <sheetViews>
    <sheetView showZeros="0" zoomScale="115" zoomScaleNormal="115" workbookViewId="0">
      <selection sqref="A1:D1"/>
    </sheetView>
  </sheetViews>
  <sheetFormatPr defaultColWidth="9" defaultRowHeight="15.75"/>
  <cols>
    <col min="1" max="1" width="32.875" style="76" customWidth="1"/>
    <col min="2" max="2" width="20.375" style="76" customWidth="1"/>
    <col min="3" max="3" width="18.75" style="76" customWidth="1"/>
    <col min="4" max="4" width="18.25" style="76" customWidth="1"/>
    <col min="5" max="16384" width="9" style="76"/>
  </cols>
  <sheetData>
    <row r="1" spans="1:13" ht="16.5">
      <c r="A1" s="796" t="s">
        <v>511</v>
      </c>
      <c r="B1" s="796"/>
      <c r="C1" s="967"/>
      <c r="D1" s="796"/>
    </row>
    <row r="2" spans="1:13" ht="9.75" customHeight="1">
      <c r="A2" s="378"/>
    </row>
    <row r="3" spans="1:13" ht="38.25" customHeight="1">
      <c r="A3" s="983" t="s">
        <v>694</v>
      </c>
      <c r="B3" s="984"/>
      <c r="C3" s="984"/>
      <c r="D3" s="985"/>
    </row>
    <row r="4" spans="1:13" ht="9.75" customHeight="1">
      <c r="A4" s="139"/>
    </row>
    <row r="5" spans="1:13" ht="21.75" customHeight="1">
      <c r="A5" s="179" t="s">
        <v>232</v>
      </c>
      <c r="B5" s="986">
        <f>附表1A!$C$20</f>
        <v>0</v>
      </c>
      <c r="C5" s="986"/>
      <c r="D5" s="986"/>
      <c r="M5" s="99"/>
    </row>
    <row r="6" spans="1:13" ht="15.75" customHeight="1">
      <c r="A6" s="178" t="s">
        <v>229</v>
      </c>
      <c r="M6" s="99"/>
    </row>
    <row r="7" spans="1:13" ht="20.25" customHeight="1">
      <c r="A7" s="635" t="s">
        <v>230</v>
      </c>
      <c r="B7" s="647">
        <f>附表1A!$C$23</f>
        <v>0</v>
      </c>
      <c r="C7" s="143"/>
      <c r="D7" s="143"/>
    </row>
    <row r="8" spans="1:13" ht="11.25" customHeight="1" thickBot="1">
      <c r="A8" s="78"/>
      <c r="B8" s="100"/>
      <c r="C8" s="85"/>
      <c r="D8" s="85"/>
    </row>
    <row r="9" spans="1:13">
      <c r="A9" s="974" t="s">
        <v>333</v>
      </c>
      <c r="B9" s="148" t="s">
        <v>691</v>
      </c>
      <c r="C9" s="148" t="s">
        <v>692</v>
      </c>
      <c r="D9" s="149" t="s">
        <v>693</v>
      </c>
    </row>
    <row r="10" spans="1:13" ht="81.75" customHeight="1">
      <c r="A10" s="975"/>
      <c r="B10" s="97" t="s">
        <v>601</v>
      </c>
      <c r="C10" s="97" t="s">
        <v>50</v>
      </c>
      <c r="D10" s="151" t="s">
        <v>316</v>
      </c>
    </row>
    <row r="11" spans="1:13" ht="17.25" thickBot="1">
      <c r="A11" s="976"/>
      <c r="B11" s="294" t="s">
        <v>223</v>
      </c>
      <c r="C11" s="294" t="s">
        <v>223</v>
      </c>
      <c r="D11" s="295" t="s">
        <v>223</v>
      </c>
    </row>
    <row r="12" spans="1:13" s="87" customFormat="1" ht="26.25" customHeight="1">
      <c r="A12" s="170" t="s">
        <v>546</v>
      </c>
      <c r="B12" s="171"/>
      <c r="C12" s="171"/>
      <c r="D12" s="172"/>
    </row>
    <row r="13" spans="1:13" s="87" customFormat="1" ht="26.25" customHeight="1">
      <c r="A13" s="153" t="s">
        <v>547</v>
      </c>
      <c r="B13" s="249"/>
      <c r="C13" s="249"/>
      <c r="D13" s="250"/>
    </row>
    <row r="14" spans="1:13" s="87" customFormat="1" ht="26.25" customHeight="1">
      <c r="A14" s="153" t="s">
        <v>548</v>
      </c>
      <c r="B14" s="249"/>
      <c r="C14" s="249"/>
      <c r="D14" s="250"/>
    </row>
    <row r="15" spans="1:13" s="87" customFormat="1" ht="26.25" customHeight="1">
      <c r="A15" s="153" t="s">
        <v>544</v>
      </c>
      <c r="B15" s="249"/>
      <c r="C15" s="249"/>
      <c r="D15" s="250"/>
    </row>
    <row r="16" spans="1:13" s="87" customFormat="1" ht="26.25" customHeight="1">
      <c r="A16" s="153" t="s">
        <v>545</v>
      </c>
      <c r="B16" s="249"/>
      <c r="C16" s="249"/>
      <c r="D16" s="250"/>
    </row>
    <row r="17" spans="1:4" s="87" customFormat="1" ht="26.25" customHeight="1">
      <c r="A17" s="153" t="s">
        <v>543</v>
      </c>
      <c r="B17" s="249"/>
      <c r="C17" s="249"/>
      <c r="D17" s="250"/>
    </row>
    <row r="18" spans="1:4" s="87" customFormat="1" ht="26.25" customHeight="1">
      <c r="A18" s="153" t="s">
        <v>542</v>
      </c>
      <c r="B18" s="249"/>
      <c r="C18" s="249"/>
      <c r="D18" s="250"/>
    </row>
    <row r="19" spans="1:4" s="87" customFormat="1" ht="26.25" customHeight="1">
      <c r="A19" s="153" t="s">
        <v>541</v>
      </c>
      <c r="B19" s="249"/>
      <c r="C19" s="249"/>
      <c r="D19" s="250"/>
    </row>
    <row r="20" spans="1:4" s="87" customFormat="1" ht="26.25" customHeight="1">
      <c r="A20" s="153" t="s">
        <v>540</v>
      </c>
      <c r="B20" s="249"/>
      <c r="C20" s="249"/>
      <c r="D20" s="250"/>
    </row>
    <row r="21" spans="1:4" s="87" customFormat="1" ht="26.25" customHeight="1">
      <c r="A21" s="153" t="s">
        <v>549</v>
      </c>
      <c r="B21" s="249"/>
      <c r="C21" s="249"/>
      <c r="D21" s="250"/>
    </row>
    <row r="22" spans="1:4" s="87" customFormat="1" ht="30.75" customHeight="1">
      <c r="A22" s="153" t="s">
        <v>539</v>
      </c>
      <c r="B22" s="249"/>
      <c r="C22" s="249"/>
      <c r="D22" s="250"/>
    </row>
    <row r="23" spans="1:4" s="87" customFormat="1" ht="30.75" customHeight="1">
      <c r="A23" s="153" t="s">
        <v>538</v>
      </c>
      <c r="B23" s="249"/>
      <c r="C23" s="249"/>
      <c r="D23" s="250"/>
    </row>
    <row r="24" spans="1:4" s="87" customFormat="1" ht="26.25" customHeight="1">
      <c r="A24" s="153" t="s">
        <v>334</v>
      </c>
      <c r="B24" s="249"/>
      <c r="C24" s="249"/>
      <c r="D24" s="250"/>
    </row>
    <row r="25" spans="1:4" s="87" customFormat="1" ht="26.25" customHeight="1">
      <c r="A25" s="153" t="s">
        <v>335</v>
      </c>
      <c r="B25" s="249"/>
      <c r="C25" s="249"/>
      <c r="D25" s="250"/>
    </row>
    <row r="26" spans="1:4" s="87" customFormat="1" ht="26.25" customHeight="1">
      <c r="A26" s="153" t="s">
        <v>336</v>
      </c>
      <c r="B26" s="249"/>
      <c r="C26" s="249"/>
      <c r="D26" s="250"/>
    </row>
    <row r="27" spans="1:4" s="87" customFormat="1" ht="26.25" customHeight="1">
      <c r="A27" s="153" t="s">
        <v>337</v>
      </c>
      <c r="B27" s="249"/>
      <c r="C27" s="249"/>
      <c r="D27" s="250"/>
    </row>
    <row r="28" spans="1:4" s="87" customFormat="1" ht="26.25" customHeight="1" thickBot="1">
      <c r="A28" s="173" t="s">
        <v>338</v>
      </c>
      <c r="B28" s="174"/>
      <c r="C28" s="174"/>
      <c r="D28" s="251"/>
    </row>
    <row r="29" spans="1:4" ht="21.75" customHeight="1">
      <c r="A29" s="296" t="s">
        <v>214</v>
      </c>
      <c r="B29" s="977">
        <f>SUM(B12:B28)</f>
        <v>0</v>
      </c>
      <c r="C29" s="977">
        <f>SUM(C12:C28)</f>
        <v>0</v>
      </c>
      <c r="D29" s="980">
        <f>SUM(D12:D28)</f>
        <v>0</v>
      </c>
    </row>
    <row r="30" spans="1:4" ht="21.75" customHeight="1">
      <c r="A30" s="296" t="s">
        <v>591</v>
      </c>
      <c r="B30" s="978"/>
      <c r="C30" s="978"/>
      <c r="D30" s="981"/>
    </row>
    <row r="31" spans="1:4" ht="21.75" customHeight="1" thickBot="1">
      <c r="A31" s="584" t="s">
        <v>592</v>
      </c>
      <c r="B31" s="979"/>
      <c r="C31" s="979"/>
      <c r="D31" s="982"/>
    </row>
  </sheetData>
  <sheetProtection password="CAB3" sheet="1" objects="1" scenarios="1" formatCells="0"/>
  <mergeCells count="7">
    <mergeCell ref="A9:A11"/>
    <mergeCell ref="B29:B31"/>
    <mergeCell ref="C29:C31"/>
    <mergeCell ref="D29:D31"/>
    <mergeCell ref="A1:D1"/>
    <mergeCell ref="A3:D3"/>
    <mergeCell ref="B5:D5"/>
  </mergeCells>
  <phoneticPr fontId="1" type="noConversion"/>
  <pageMargins left="0.59055118110236227" right="0.55118110236220474" top="0.74803149606299213" bottom="0.47244094488188981" header="0.31496062992125984" footer="0.31496062992125984"/>
  <pageSetup paperSize="9" orientation="portrait" r:id="rId1"/>
  <headerFooter>
    <oddHeader>&amp;L&amp;"新細明體,標準"&amp;9教育局通函第3&amp;"Times New Roman,標準"/2019&amp;"新細明體,標準"號</oddHeader>
    <oddFooter>&amp;C&amp;"Times New Roman,標準"&amp;9 15</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5"/>
  <sheetViews>
    <sheetView showZeros="0" zoomScaleNormal="100" zoomScaleSheetLayoutView="85" workbookViewId="0">
      <selection activeCell="N11" sqref="N11"/>
    </sheetView>
  </sheetViews>
  <sheetFormatPr defaultColWidth="9" defaultRowHeight="15.75"/>
  <cols>
    <col min="1" max="1" width="44.875" style="76" customWidth="1"/>
    <col min="2" max="3" width="9.125" style="76" customWidth="1"/>
    <col min="4" max="4" width="9.5" style="76" customWidth="1"/>
    <col min="5" max="5" width="10" style="76" customWidth="1"/>
    <col min="6" max="6" width="9.625" style="76" customWidth="1"/>
    <col min="7" max="7" width="11.75" style="76" customWidth="1"/>
    <col min="8" max="8" width="9.125" style="76" customWidth="1"/>
    <col min="9" max="9" width="9.625" style="76" customWidth="1"/>
    <col min="10" max="10" width="10.5" style="76" customWidth="1"/>
    <col min="11" max="16384" width="9" style="76"/>
  </cols>
  <sheetData>
    <row r="1" spans="1:19" ht="16.5">
      <c r="A1" s="796" t="s">
        <v>501</v>
      </c>
      <c r="B1" s="796"/>
      <c r="C1" s="967"/>
      <c r="D1" s="796"/>
      <c r="E1" s="796"/>
      <c r="F1" s="796"/>
      <c r="G1" s="796"/>
      <c r="H1" s="796"/>
      <c r="I1" s="796"/>
      <c r="J1" s="796"/>
    </row>
    <row r="2" spans="1:19" ht="7.5" customHeight="1">
      <c r="A2" s="345"/>
      <c r="B2" s="345"/>
      <c r="C2" s="345"/>
      <c r="D2" s="345"/>
      <c r="E2" s="345"/>
      <c r="F2" s="345"/>
      <c r="G2" s="345"/>
      <c r="H2" s="345"/>
      <c r="I2" s="345"/>
      <c r="J2" s="345"/>
    </row>
    <row r="3" spans="1:19" ht="18.75" customHeight="1">
      <c r="A3" s="987" t="s">
        <v>593</v>
      </c>
      <c r="B3" s="969"/>
      <c r="C3" s="969"/>
      <c r="D3" s="969"/>
      <c r="E3" s="969"/>
      <c r="F3" s="969"/>
      <c r="G3" s="969"/>
      <c r="H3" s="969"/>
      <c r="I3" s="969"/>
      <c r="J3" s="970"/>
    </row>
    <row r="4" spans="1:19" ht="29.25" customHeight="1">
      <c r="A4" s="269"/>
      <c r="B4" s="269"/>
      <c r="C4" s="269"/>
      <c r="D4" s="269"/>
      <c r="E4" s="269"/>
      <c r="F4" s="269"/>
      <c r="G4" s="269"/>
      <c r="H4" s="269"/>
      <c r="I4" s="269"/>
      <c r="J4" s="269"/>
    </row>
    <row r="5" spans="1:19" ht="21" customHeight="1">
      <c r="A5" s="169" t="s">
        <v>602</v>
      </c>
      <c r="B5" s="779">
        <f>附表1A!$C$20</f>
        <v>0</v>
      </c>
      <c r="C5" s="799"/>
      <c r="D5" s="799"/>
      <c r="E5" s="799"/>
      <c r="F5" s="101" t="s">
        <v>236</v>
      </c>
      <c r="H5" s="180" t="s">
        <v>234</v>
      </c>
      <c r="I5" s="870">
        <f>附表1A!$C$23</f>
        <v>0</v>
      </c>
      <c r="J5" s="871"/>
      <c r="M5" s="196"/>
      <c r="S5" s="271"/>
    </row>
    <row r="6" spans="1:19" ht="8.25" customHeight="1" thickBot="1">
      <c r="A6" s="159"/>
      <c r="B6" s="159"/>
      <c r="C6" s="159"/>
      <c r="D6" s="159"/>
      <c r="E6" s="85"/>
      <c r="F6" s="85"/>
      <c r="G6" s="85"/>
      <c r="H6" s="85"/>
      <c r="I6" s="85"/>
      <c r="J6" s="85"/>
      <c r="K6" s="159"/>
    </row>
    <row r="7" spans="1:19" ht="16.5">
      <c r="A7" s="415" t="s">
        <v>339</v>
      </c>
      <c r="B7" s="988" t="s">
        <v>687</v>
      </c>
      <c r="C7" s="989"/>
      <c r="D7" s="990"/>
      <c r="E7" s="988" t="s">
        <v>688</v>
      </c>
      <c r="F7" s="991"/>
      <c r="G7" s="992"/>
      <c r="H7" s="988" t="s">
        <v>695</v>
      </c>
      <c r="I7" s="991"/>
      <c r="J7" s="993"/>
    </row>
    <row r="8" spans="1:19" ht="65.25" customHeight="1">
      <c r="A8" s="290" t="s">
        <v>340</v>
      </c>
      <c r="B8" s="994" t="s">
        <v>356</v>
      </c>
      <c r="C8" s="995"/>
      <c r="D8" s="996"/>
      <c r="E8" s="997" t="s">
        <v>50</v>
      </c>
      <c r="F8" s="998"/>
      <c r="G8" s="949"/>
      <c r="H8" s="997" t="s">
        <v>316</v>
      </c>
      <c r="I8" s="998"/>
      <c r="J8" s="999"/>
    </row>
    <row r="9" spans="1:19" ht="16.5">
      <c r="A9" s="416"/>
      <c r="B9" s="994" t="s">
        <v>357</v>
      </c>
      <c r="C9" s="1002"/>
      <c r="D9" s="1003"/>
      <c r="E9" s="994" t="s">
        <v>357</v>
      </c>
      <c r="F9" s="1004"/>
      <c r="G9" s="1005"/>
      <c r="H9" s="994" t="s">
        <v>357</v>
      </c>
      <c r="I9" s="1004"/>
      <c r="J9" s="1006"/>
    </row>
    <row r="10" spans="1:19" ht="31.5">
      <c r="A10" s="417"/>
      <c r="B10" s="303" t="s">
        <v>358</v>
      </c>
      <c r="C10" s="299" t="s">
        <v>341</v>
      </c>
      <c r="D10" s="299" t="s">
        <v>342</v>
      </c>
      <c r="E10" s="303" t="s">
        <v>358</v>
      </c>
      <c r="F10" s="299" t="s">
        <v>341</v>
      </c>
      <c r="G10" s="299" t="s">
        <v>342</v>
      </c>
      <c r="H10" s="303" t="s">
        <v>358</v>
      </c>
      <c r="I10" s="299" t="s">
        <v>341</v>
      </c>
      <c r="J10" s="312" t="s">
        <v>342</v>
      </c>
    </row>
    <row r="11" spans="1:19" ht="18" customHeight="1">
      <c r="A11" s="1007" t="s">
        <v>51</v>
      </c>
      <c r="B11" s="1008"/>
      <c r="C11" s="1008"/>
      <c r="D11" s="1008"/>
      <c r="E11" s="1008"/>
      <c r="F11" s="1008"/>
      <c r="G11" s="1008"/>
      <c r="H11" s="1008"/>
      <c r="I11" s="1008"/>
      <c r="J11" s="1009"/>
    </row>
    <row r="12" spans="1:19" ht="18" customHeight="1">
      <c r="A12" s="418" t="s">
        <v>367</v>
      </c>
      <c r="B12" s="98"/>
      <c r="C12" s="98"/>
      <c r="D12" s="98"/>
      <c r="E12" s="98"/>
      <c r="F12" s="98"/>
      <c r="G12" s="98"/>
      <c r="H12" s="98"/>
      <c r="I12" s="98"/>
      <c r="J12" s="301"/>
    </row>
    <row r="13" spans="1:19" ht="18" customHeight="1">
      <c r="A13" s="421" t="s">
        <v>596</v>
      </c>
      <c r="B13" s="16"/>
      <c r="C13" s="98"/>
      <c r="D13" s="16"/>
      <c r="E13" s="16"/>
      <c r="F13" s="98"/>
      <c r="G13" s="266"/>
      <c r="H13" s="627"/>
      <c r="I13" s="98"/>
      <c r="J13" s="301"/>
    </row>
    <row r="14" spans="1:19" ht="36.75" customHeight="1">
      <c r="A14" s="422" t="s">
        <v>368</v>
      </c>
      <c r="B14" s="16"/>
      <c r="C14" s="16"/>
      <c r="D14" s="16"/>
      <c r="E14" s="16"/>
      <c r="F14" s="266"/>
      <c r="G14" s="266"/>
      <c r="H14" s="266"/>
      <c r="I14" s="266"/>
      <c r="J14" s="21"/>
    </row>
    <row r="15" spans="1:19" ht="18" customHeight="1">
      <c r="A15" s="419" t="s">
        <v>311</v>
      </c>
      <c r="B15" s="43"/>
      <c r="C15" s="43"/>
      <c r="D15" s="43"/>
      <c r="E15" s="43"/>
      <c r="F15" s="298"/>
      <c r="G15" s="298"/>
      <c r="H15" s="627"/>
      <c r="I15" s="627"/>
      <c r="J15" s="301"/>
    </row>
    <row r="16" spans="1:19" s="196" customFormat="1" ht="18" customHeight="1">
      <c r="A16" s="420" t="s">
        <v>366</v>
      </c>
      <c r="B16" s="43"/>
      <c r="C16" s="43"/>
      <c r="D16" s="43"/>
      <c r="E16" s="43"/>
      <c r="F16" s="298"/>
      <c r="G16" s="298"/>
      <c r="H16" s="298"/>
      <c r="I16" s="298"/>
      <c r="J16" s="154"/>
    </row>
    <row r="17" spans="1:19" s="196" customFormat="1" ht="18" customHeight="1">
      <c r="A17" s="420" t="s">
        <v>365</v>
      </c>
      <c r="B17" s="43"/>
      <c r="C17" s="43"/>
      <c r="D17" s="43"/>
      <c r="E17" s="43"/>
      <c r="F17" s="298"/>
      <c r="G17" s="298"/>
      <c r="H17" s="298"/>
      <c r="I17" s="298"/>
      <c r="J17" s="154"/>
    </row>
    <row r="18" spans="1:19" s="196" customFormat="1" ht="18" customHeight="1">
      <c r="A18" s="420" t="s">
        <v>364</v>
      </c>
      <c r="B18" s="43"/>
      <c r="C18" s="43"/>
      <c r="D18" s="43"/>
      <c r="E18" s="43"/>
      <c r="F18" s="298"/>
      <c r="G18" s="298"/>
      <c r="H18" s="298"/>
      <c r="I18" s="298"/>
      <c r="J18" s="154"/>
    </row>
    <row r="19" spans="1:19" s="196" customFormat="1" ht="18" customHeight="1" thickBot="1">
      <c r="A19" s="420" t="s">
        <v>363</v>
      </c>
      <c r="B19" s="43"/>
      <c r="C19" s="43"/>
      <c r="D19" s="43"/>
      <c r="E19" s="43"/>
      <c r="F19" s="298"/>
      <c r="G19" s="298"/>
      <c r="H19" s="298"/>
      <c r="I19" s="298"/>
      <c r="J19" s="154"/>
    </row>
    <row r="20" spans="1:19" ht="22.5" customHeight="1" thickBot="1">
      <c r="A20" s="155" t="s">
        <v>220</v>
      </c>
      <c r="B20" s="653">
        <f>SUM(B13:B19)</f>
        <v>0</v>
      </c>
      <c r="C20" s="653">
        <f>SUM(C14:C19)</f>
        <v>0</v>
      </c>
      <c r="D20" s="653">
        <f>SUM(D13:D19)</f>
        <v>0</v>
      </c>
      <c r="E20" s="653">
        <f>SUM(E13:E19)</f>
        <v>0</v>
      </c>
      <c r="F20" s="653">
        <f>SUM(F14:F19)</f>
        <v>0</v>
      </c>
      <c r="G20" s="653">
        <f t="shared" ref="G20" si="0">SUM(G13:G19)</f>
        <v>0</v>
      </c>
      <c r="H20" s="653">
        <f t="shared" ref="H20:I20" si="1">SUM(H14,H16:H19)</f>
        <v>0</v>
      </c>
      <c r="I20" s="653">
        <f t="shared" si="1"/>
        <v>0</v>
      </c>
      <c r="J20" s="654">
        <f>SUM(J14,J16:J19)</f>
        <v>0</v>
      </c>
    </row>
    <row r="21" spans="1:19">
      <c r="A21" s="1010" t="s">
        <v>52</v>
      </c>
      <c r="B21" s="1011"/>
      <c r="C21" s="1011"/>
      <c r="D21" s="1011"/>
      <c r="E21" s="1011"/>
      <c r="F21" s="1011"/>
      <c r="G21" s="1011"/>
      <c r="H21" s="1011"/>
      <c r="I21" s="1011"/>
      <c r="J21" s="1012"/>
    </row>
    <row r="22" spans="1:19" ht="24" customHeight="1">
      <c r="A22" s="418" t="s">
        <v>317</v>
      </c>
      <c r="B22" s="98"/>
      <c r="C22" s="98"/>
      <c r="D22" s="98"/>
      <c r="E22" s="98"/>
      <c r="F22" s="98"/>
      <c r="G22" s="98"/>
      <c r="H22" s="98"/>
      <c r="I22" s="98"/>
      <c r="J22" s="301"/>
    </row>
    <row r="23" spans="1:19">
      <c r="A23" s="421" t="s">
        <v>362</v>
      </c>
      <c r="B23" s="16"/>
      <c r="C23" s="16"/>
      <c r="D23" s="16"/>
      <c r="E23" s="16"/>
      <c r="F23" s="266"/>
      <c r="G23" s="266"/>
      <c r="H23" s="266"/>
      <c r="I23" s="266"/>
      <c r="J23" s="21"/>
    </row>
    <row r="24" spans="1:19" ht="18" customHeight="1">
      <c r="A24" s="421" t="s">
        <v>361</v>
      </c>
      <c r="B24" s="292"/>
      <c r="C24" s="292"/>
      <c r="D24" s="292"/>
      <c r="E24" s="16"/>
      <c r="F24" s="266"/>
      <c r="G24" s="266"/>
      <c r="H24" s="266"/>
      <c r="I24" s="266"/>
      <c r="J24" s="21"/>
    </row>
    <row r="25" spans="1:19" ht="18" customHeight="1" thickBot="1">
      <c r="A25" s="423" t="s">
        <v>360</v>
      </c>
      <c r="B25" s="302"/>
      <c r="C25" s="302"/>
      <c r="D25" s="302"/>
      <c r="E25" s="19"/>
      <c r="F25" s="258"/>
      <c r="G25" s="258"/>
      <c r="H25" s="258"/>
      <c r="I25" s="258"/>
      <c r="J25" s="20"/>
    </row>
    <row r="26" spans="1:19" ht="11.25" customHeight="1"/>
    <row r="27" spans="1:19">
      <c r="A27" s="1001">
        <v>16</v>
      </c>
      <c r="B27" s="963"/>
      <c r="C27" s="963"/>
      <c r="D27" s="963"/>
      <c r="E27" s="963"/>
      <c r="F27" s="963"/>
      <c r="G27" s="963"/>
      <c r="H27" s="963"/>
      <c r="I27" s="963"/>
      <c r="J27" s="963"/>
    </row>
    <row r="28" spans="1:19" ht="21" customHeight="1">
      <c r="A28" s="169" t="s">
        <v>233</v>
      </c>
      <c r="B28" s="159"/>
      <c r="C28" s="1000">
        <f>附表1A!$C$20</f>
        <v>0</v>
      </c>
      <c r="D28" s="1000"/>
      <c r="E28" s="1000"/>
      <c r="F28" s="101" t="s">
        <v>236</v>
      </c>
      <c r="H28" s="180" t="s">
        <v>234</v>
      </c>
      <c r="I28" s="870">
        <f>附表1A!$C$23</f>
        <v>0</v>
      </c>
      <c r="J28" s="870"/>
      <c r="M28" s="196"/>
      <c r="S28" s="271"/>
    </row>
    <row r="29" spans="1:19" ht="8.25" customHeight="1" thickBot="1">
      <c r="A29" s="159"/>
      <c r="B29" s="159"/>
      <c r="C29" s="159"/>
      <c r="D29" s="159"/>
      <c r="E29" s="85"/>
      <c r="F29" s="85"/>
      <c r="G29" s="85"/>
      <c r="H29" s="85"/>
      <c r="I29" s="85"/>
      <c r="J29" s="85"/>
      <c r="K29" s="159"/>
    </row>
    <row r="30" spans="1:19" ht="16.5">
      <c r="A30" s="415" t="s">
        <v>339</v>
      </c>
      <c r="B30" s="988" t="s">
        <v>687</v>
      </c>
      <c r="C30" s="989"/>
      <c r="D30" s="990"/>
      <c r="E30" s="988" t="s">
        <v>688</v>
      </c>
      <c r="F30" s="991"/>
      <c r="G30" s="992"/>
      <c r="H30" s="988" t="s">
        <v>695</v>
      </c>
      <c r="I30" s="991"/>
      <c r="J30" s="993"/>
    </row>
    <row r="31" spans="1:19" ht="54" customHeight="1">
      <c r="A31" s="290" t="s">
        <v>355</v>
      </c>
      <c r="B31" s="994" t="s">
        <v>528</v>
      </c>
      <c r="C31" s="995"/>
      <c r="D31" s="996"/>
      <c r="E31" s="997" t="s">
        <v>50</v>
      </c>
      <c r="F31" s="998"/>
      <c r="G31" s="949"/>
      <c r="H31" s="997" t="s">
        <v>316</v>
      </c>
      <c r="I31" s="998"/>
      <c r="J31" s="999"/>
    </row>
    <row r="32" spans="1:19" ht="16.5">
      <c r="A32" s="297"/>
      <c r="B32" s="994" t="s">
        <v>357</v>
      </c>
      <c r="C32" s="1002"/>
      <c r="D32" s="1003"/>
      <c r="E32" s="994" t="s">
        <v>357</v>
      </c>
      <c r="F32" s="1004"/>
      <c r="G32" s="1005"/>
      <c r="H32" s="994" t="s">
        <v>357</v>
      </c>
      <c r="I32" s="1004"/>
      <c r="J32" s="1006"/>
    </row>
    <row r="33" spans="1:10" ht="31.5">
      <c r="A33" s="300"/>
      <c r="B33" s="303" t="s">
        <v>358</v>
      </c>
      <c r="C33" s="299" t="s">
        <v>341</v>
      </c>
      <c r="D33" s="299" t="s">
        <v>342</v>
      </c>
      <c r="E33" s="303" t="s">
        <v>358</v>
      </c>
      <c r="F33" s="299" t="s">
        <v>341</v>
      </c>
      <c r="G33" s="299" t="s">
        <v>342</v>
      </c>
      <c r="H33" s="303" t="s">
        <v>358</v>
      </c>
      <c r="I33" s="299" t="s">
        <v>341</v>
      </c>
      <c r="J33" s="312" t="s">
        <v>342</v>
      </c>
    </row>
    <row r="34" spans="1:10" ht="18" customHeight="1">
      <c r="A34" s="418" t="s">
        <v>320</v>
      </c>
      <c r="B34" s="98"/>
      <c r="C34" s="98"/>
      <c r="D34" s="98"/>
      <c r="E34" s="98"/>
      <c r="F34" s="98"/>
      <c r="G34" s="98"/>
      <c r="H34" s="98"/>
      <c r="I34" s="98"/>
      <c r="J34" s="301"/>
    </row>
    <row r="35" spans="1:10" ht="18" customHeight="1">
      <c r="A35" s="421" t="s">
        <v>351</v>
      </c>
      <c r="B35" s="16"/>
      <c r="C35" s="16"/>
      <c r="D35" s="16"/>
      <c r="E35" s="16"/>
      <c r="F35" s="266"/>
      <c r="G35" s="266"/>
      <c r="H35" s="266"/>
      <c r="I35" s="266"/>
      <c r="J35" s="21"/>
    </row>
    <row r="36" spans="1:10" ht="18" customHeight="1">
      <c r="A36" s="421" t="s">
        <v>350</v>
      </c>
      <c r="B36" s="16"/>
      <c r="C36" s="16"/>
      <c r="D36" s="16"/>
      <c r="E36" s="16"/>
      <c r="F36" s="266"/>
      <c r="G36" s="266"/>
      <c r="H36" s="266"/>
      <c r="I36" s="266"/>
      <c r="J36" s="21"/>
    </row>
    <row r="37" spans="1:10" ht="34.5" customHeight="1">
      <c r="A37" s="421" t="s">
        <v>359</v>
      </c>
      <c r="B37" s="43"/>
      <c r="C37" s="43"/>
      <c r="D37" s="43"/>
      <c r="E37" s="43"/>
      <c r="F37" s="298"/>
      <c r="G37" s="298"/>
      <c r="H37" s="298"/>
      <c r="I37" s="298"/>
      <c r="J37" s="21"/>
    </row>
    <row r="38" spans="1:10" ht="18" customHeight="1">
      <c r="A38" s="421" t="s">
        <v>349</v>
      </c>
      <c r="B38" s="98"/>
      <c r="C38" s="98"/>
      <c r="D38" s="98"/>
      <c r="E38" s="98"/>
      <c r="F38" s="98"/>
      <c r="G38" s="98"/>
      <c r="H38" s="98"/>
      <c r="I38" s="98"/>
      <c r="J38" s="301"/>
    </row>
    <row r="39" spans="1:10" ht="18" customHeight="1">
      <c r="A39" s="421" t="s">
        <v>352</v>
      </c>
      <c r="B39" s="16"/>
      <c r="C39" s="16"/>
      <c r="D39" s="16"/>
      <c r="E39" s="16"/>
      <c r="F39" s="266"/>
      <c r="G39" s="266"/>
      <c r="H39" s="266"/>
      <c r="I39" s="266"/>
      <c r="J39" s="21"/>
    </row>
    <row r="40" spans="1:10" ht="18" customHeight="1">
      <c r="A40" s="421" t="s">
        <v>353</v>
      </c>
      <c r="B40" s="16"/>
      <c r="C40" s="16"/>
      <c r="D40" s="16"/>
      <c r="E40" s="16"/>
      <c r="F40" s="266"/>
      <c r="G40" s="266"/>
      <c r="H40" s="266"/>
      <c r="I40" s="266"/>
      <c r="J40" s="21"/>
    </row>
    <row r="41" spans="1:10" ht="18" customHeight="1">
      <c r="A41" s="421" t="s">
        <v>354</v>
      </c>
      <c r="B41" s="16"/>
      <c r="C41" s="16"/>
      <c r="D41" s="16"/>
      <c r="E41" s="16"/>
      <c r="F41" s="266"/>
      <c r="G41" s="266"/>
      <c r="H41" s="266"/>
      <c r="I41" s="266"/>
      <c r="J41" s="21"/>
    </row>
    <row r="42" spans="1:10" ht="18" customHeight="1">
      <c r="A42" s="421" t="s">
        <v>348</v>
      </c>
      <c r="B42" s="16"/>
      <c r="C42" s="16"/>
      <c r="D42" s="16"/>
      <c r="E42" s="16"/>
      <c r="F42" s="266"/>
      <c r="G42" s="266"/>
      <c r="H42" s="266"/>
      <c r="I42" s="266"/>
      <c r="J42" s="21"/>
    </row>
    <row r="43" spans="1:10" ht="18" customHeight="1">
      <c r="A43" s="421" t="s">
        <v>347</v>
      </c>
      <c r="B43" s="16"/>
      <c r="C43" s="16"/>
      <c r="D43" s="16"/>
      <c r="E43" s="16"/>
      <c r="F43" s="266"/>
      <c r="G43" s="266"/>
      <c r="H43" s="266"/>
      <c r="I43" s="266"/>
      <c r="J43" s="21"/>
    </row>
    <row r="44" spans="1:10" ht="18" customHeight="1">
      <c r="A44" s="421" t="s">
        <v>346</v>
      </c>
      <c r="B44" s="16"/>
      <c r="C44" s="16"/>
      <c r="D44" s="16"/>
      <c r="E44" s="16"/>
      <c r="F44" s="266"/>
      <c r="G44" s="266"/>
      <c r="H44" s="266"/>
      <c r="I44" s="266"/>
      <c r="J44" s="21"/>
    </row>
    <row r="45" spans="1:10" ht="18" customHeight="1">
      <c r="A45" s="421" t="s">
        <v>345</v>
      </c>
      <c r="B45" s="16"/>
      <c r="C45" s="16"/>
      <c r="D45" s="16"/>
      <c r="E45" s="16"/>
      <c r="F45" s="266"/>
      <c r="G45" s="266"/>
      <c r="H45" s="266"/>
      <c r="I45" s="266"/>
      <c r="J45" s="21"/>
    </row>
    <row r="46" spans="1:10" ht="18" customHeight="1">
      <c r="A46" s="421" t="s">
        <v>344</v>
      </c>
      <c r="B46" s="16"/>
      <c r="C46" s="16"/>
      <c r="D46" s="16"/>
      <c r="E46" s="16"/>
      <c r="F46" s="266"/>
      <c r="G46" s="266"/>
      <c r="H46" s="266"/>
      <c r="I46" s="266"/>
      <c r="J46" s="21"/>
    </row>
    <row r="47" spans="1:10" ht="18" customHeight="1">
      <c r="A47" s="421" t="s">
        <v>343</v>
      </c>
      <c r="B47" s="16"/>
      <c r="C47" s="16"/>
      <c r="D47" s="16"/>
      <c r="E47" s="16"/>
      <c r="F47" s="266"/>
      <c r="G47" s="266"/>
      <c r="H47" s="266"/>
      <c r="I47" s="266"/>
      <c r="J47" s="21"/>
    </row>
    <row r="48" spans="1:10" ht="18" customHeight="1">
      <c r="A48" s="421" t="s">
        <v>329</v>
      </c>
      <c r="B48" s="16"/>
      <c r="C48" s="16"/>
      <c r="D48" s="16"/>
      <c r="E48" s="16"/>
      <c r="F48" s="266"/>
      <c r="G48" s="266"/>
      <c r="H48" s="266"/>
      <c r="I48" s="266"/>
      <c r="J48" s="21"/>
    </row>
    <row r="49" spans="1:10" ht="18" customHeight="1" thickBot="1">
      <c r="A49" s="422" t="s">
        <v>330</v>
      </c>
      <c r="B49" s="16"/>
      <c r="C49" s="16"/>
      <c r="D49" s="16"/>
      <c r="E49" s="16"/>
      <c r="F49" s="266"/>
      <c r="G49" s="266"/>
      <c r="H49" s="266"/>
      <c r="I49" s="266"/>
      <c r="J49" s="21"/>
    </row>
    <row r="50" spans="1:10" ht="22.5" customHeight="1" thickBot="1">
      <c r="A50" s="156" t="s">
        <v>221</v>
      </c>
      <c r="B50" s="653">
        <f>SUM(B23:B25,B35:B37,B39:B49)</f>
        <v>0</v>
      </c>
      <c r="C50" s="653">
        <f t="shared" ref="C50:D50" si="2">SUM(C23:C25,C35:C37,C39:C49)</f>
        <v>0</v>
      </c>
      <c r="D50" s="653">
        <f t="shared" si="2"/>
        <v>0</v>
      </c>
      <c r="E50" s="653">
        <f>SUM(E23:E25,E35:E37,E39:E49)</f>
        <v>0</v>
      </c>
      <c r="F50" s="653">
        <f t="shared" ref="F50:I50" si="3">SUM(F23:F25,F35:F37,F39:F49)</f>
        <v>0</v>
      </c>
      <c r="G50" s="653">
        <f t="shared" si="3"/>
        <v>0</v>
      </c>
      <c r="H50" s="653">
        <f t="shared" si="3"/>
        <v>0</v>
      </c>
      <c r="I50" s="653">
        <f t="shared" si="3"/>
        <v>0</v>
      </c>
      <c r="J50" s="654">
        <f>SUM(J23:J25,J35:J37,J39:J49)</f>
        <v>0</v>
      </c>
    </row>
    <row r="51" spans="1:10" ht="22.5" customHeight="1" thickBot="1">
      <c r="A51" s="156" t="s">
        <v>222</v>
      </c>
      <c r="B51" s="653">
        <f>B20-B50</f>
        <v>0</v>
      </c>
      <c r="C51" s="653">
        <f t="shared" ref="C51:I51" si="4">C20-C50</f>
        <v>0</v>
      </c>
      <c r="D51" s="653">
        <f t="shared" si="4"/>
        <v>0</v>
      </c>
      <c r="E51" s="653">
        <f t="shared" si="4"/>
        <v>0</v>
      </c>
      <c r="F51" s="653">
        <f t="shared" si="4"/>
        <v>0</v>
      </c>
      <c r="G51" s="653">
        <f t="shared" si="4"/>
        <v>0</v>
      </c>
      <c r="H51" s="653">
        <f t="shared" si="4"/>
        <v>0</v>
      </c>
      <c r="I51" s="653">
        <f t="shared" si="4"/>
        <v>0</v>
      </c>
      <c r="J51" s="654">
        <f>J20-J50</f>
        <v>0</v>
      </c>
    </row>
    <row r="52" spans="1:10" ht="22.5" customHeight="1" thickBot="1">
      <c r="A52" s="156" t="s">
        <v>690</v>
      </c>
      <c r="B52" s="965"/>
      <c r="C52" s="965"/>
      <c r="D52" s="965"/>
      <c r="E52" s="965"/>
      <c r="F52" s="1189"/>
      <c r="G52" s="1189"/>
      <c r="H52" s="1189"/>
      <c r="I52" s="1189"/>
      <c r="J52" s="966"/>
    </row>
    <row r="53" spans="1:10">
      <c r="A53" s="271" t="s">
        <v>332</v>
      </c>
    </row>
    <row r="54" spans="1:10" ht="5.25" customHeight="1"/>
    <row r="55" spans="1:10">
      <c r="A55" s="1001">
        <v>17</v>
      </c>
      <c r="B55" s="963"/>
      <c r="C55" s="963"/>
      <c r="D55" s="963"/>
      <c r="E55" s="963"/>
      <c r="F55" s="963"/>
      <c r="G55" s="963"/>
      <c r="H55" s="963"/>
      <c r="I55" s="963"/>
      <c r="J55" s="963"/>
    </row>
  </sheetData>
  <sheetProtection password="CAB3" sheet="1" objects="1" scenarios="1" formatCells="0" formatRows="0" insertRows="0" deleteRows="0"/>
  <mergeCells count="29">
    <mergeCell ref="B32:D32"/>
    <mergeCell ref="E32:G32"/>
    <mergeCell ref="H32:J32"/>
    <mergeCell ref="B52:J52"/>
    <mergeCell ref="A55:J55"/>
    <mergeCell ref="C28:E28"/>
    <mergeCell ref="A27:J27"/>
    <mergeCell ref="B8:D8"/>
    <mergeCell ref="E8:G8"/>
    <mergeCell ref="H8:J8"/>
    <mergeCell ref="B9:D9"/>
    <mergeCell ref="E9:G9"/>
    <mergeCell ref="H9:J9"/>
    <mergeCell ref="A11:J11"/>
    <mergeCell ref="A21:J21"/>
    <mergeCell ref="I28:J28"/>
    <mergeCell ref="B30:D30"/>
    <mergeCell ref="E30:G30"/>
    <mergeCell ref="H30:J30"/>
    <mergeCell ref="B31:D31"/>
    <mergeCell ref="E31:G31"/>
    <mergeCell ref="H31:J31"/>
    <mergeCell ref="I5:J5"/>
    <mergeCell ref="A1:J1"/>
    <mergeCell ref="A3:J3"/>
    <mergeCell ref="B7:D7"/>
    <mergeCell ref="E7:G7"/>
    <mergeCell ref="H7:J7"/>
    <mergeCell ref="B5:E5"/>
  </mergeCells>
  <phoneticPr fontId="1" type="noConversion"/>
  <pageMargins left="0.70866141732283472" right="0.43307086614173229" top="0.47244094488188981" bottom="0.35433070866141736" header="0.31496062992125984" footer="0.23622047244094491"/>
  <pageSetup paperSize="9" fitToHeight="0" orientation="landscape" r:id="rId1"/>
  <headerFooter>
    <oddHeader>&amp;L&amp;"新細明體,標準"&amp;9教育局通函第3/2019號</oddHeader>
  </headerFooter>
  <rowBreaks count="1" manualBreakCount="1">
    <brk id="27" max="16383"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3"/>
  <sheetViews>
    <sheetView showZeros="0" zoomScaleNormal="100" zoomScaleSheetLayoutView="85" workbookViewId="0">
      <selection sqref="A1:J1"/>
    </sheetView>
  </sheetViews>
  <sheetFormatPr defaultColWidth="9" defaultRowHeight="15.75"/>
  <cols>
    <col min="1" max="1" width="45" style="76" customWidth="1"/>
    <col min="2" max="2" width="10.125" style="76" customWidth="1"/>
    <col min="3" max="3" width="10.625" style="76" customWidth="1"/>
    <col min="4" max="4" width="10.875" style="76" customWidth="1"/>
    <col min="5" max="5" width="11.125" style="76" customWidth="1"/>
    <col min="6" max="6" width="10.75" style="76" customWidth="1"/>
    <col min="7" max="7" width="11.75" style="76" customWidth="1"/>
    <col min="8" max="8" width="10.25" style="76" customWidth="1"/>
    <col min="9" max="9" width="10.75" style="76" customWidth="1"/>
    <col min="10" max="10" width="10.5" style="76" customWidth="1"/>
    <col min="11" max="16384" width="9" style="76"/>
  </cols>
  <sheetData>
    <row r="1" spans="1:19" ht="16.5">
      <c r="A1" s="796" t="s">
        <v>500</v>
      </c>
      <c r="B1" s="796"/>
      <c r="C1" s="967"/>
      <c r="D1" s="796"/>
      <c r="E1" s="796"/>
      <c r="F1" s="796"/>
      <c r="G1" s="796"/>
      <c r="H1" s="796"/>
      <c r="I1" s="796"/>
      <c r="J1" s="796"/>
    </row>
    <row r="2" spans="1:19" ht="7.5" customHeight="1">
      <c r="A2" s="387"/>
      <c r="B2" s="387"/>
      <c r="C2" s="387"/>
      <c r="D2" s="387"/>
      <c r="E2" s="387"/>
      <c r="F2" s="387"/>
      <c r="G2" s="387"/>
      <c r="H2" s="387"/>
      <c r="I2" s="387"/>
      <c r="J2" s="387"/>
    </row>
    <row r="3" spans="1:19" s="105" customFormat="1" ht="38.25" customHeight="1">
      <c r="A3" s="983" t="s">
        <v>696</v>
      </c>
      <c r="B3" s="1021"/>
      <c r="C3" s="1021"/>
      <c r="D3" s="1021"/>
      <c r="E3" s="1021"/>
      <c r="F3" s="1021"/>
      <c r="G3" s="1021"/>
      <c r="H3" s="1021"/>
      <c r="I3" s="1021"/>
      <c r="J3" s="1022"/>
    </row>
    <row r="4" spans="1:19" ht="9.75" customHeight="1">
      <c r="A4" s="233"/>
      <c r="B4" s="233"/>
      <c r="C4" s="233"/>
      <c r="D4" s="233"/>
      <c r="E4" s="233"/>
      <c r="F4" s="233"/>
      <c r="G4" s="233"/>
      <c r="H4" s="233"/>
      <c r="I4" s="233"/>
      <c r="J4" s="233"/>
    </row>
    <row r="5" spans="1:19" ht="21" customHeight="1">
      <c r="A5" s="169" t="s">
        <v>233</v>
      </c>
      <c r="B5" s="1000">
        <f>附表1A!$C$20</f>
        <v>0</v>
      </c>
      <c r="C5" s="1000"/>
      <c r="D5" s="1000"/>
      <c r="E5" s="1000"/>
      <c r="F5" s="101" t="s">
        <v>236</v>
      </c>
      <c r="H5" s="180" t="s">
        <v>234</v>
      </c>
      <c r="I5" s="870">
        <f>附表1A!$C$23</f>
        <v>0</v>
      </c>
      <c r="J5" s="870"/>
      <c r="M5" s="196"/>
      <c r="S5" s="237"/>
    </row>
    <row r="6" spans="1:19" ht="6" customHeight="1" thickBot="1">
      <c r="A6" s="159"/>
      <c r="B6" s="159"/>
      <c r="C6" s="159"/>
      <c r="D6" s="159"/>
      <c r="E6" s="85"/>
      <c r="F6" s="85"/>
      <c r="G6" s="85"/>
      <c r="H6" s="85"/>
      <c r="I6" s="85"/>
      <c r="J6" s="85"/>
      <c r="K6" s="159"/>
    </row>
    <row r="7" spans="1:19" ht="16.5">
      <c r="A7" s="474"/>
      <c r="B7" s="988" t="s">
        <v>687</v>
      </c>
      <c r="C7" s="989"/>
      <c r="D7" s="990"/>
      <c r="E7" s="988" t="s">
        <v>688</v>
      </c>
      <c r="F7" s="991"/>
      <c r="G7" s="992"/>
      <c r="H7" s="988" t="s">
        <v>695</v>
      </c>
      <c r="I7" s="991"/>
      <c r="J7" s="993"/>
    </row>
    <row r="8" spans="1:19" ht="55.5" customHeight="1">
      <c r="A8" s="150"/>
      <c r="B8" s="994" t="s">
        <v>570</v>
      </c>
      <c r="C8" s="995"/>
      <c r="D8" s="996"/>
      <c r="E8" s="997" t="s">
        <v>50</v>
      </c>
      <c r="F8" s="998"/>
      <c r="G8" s="949"/>
      <c r="H8" s="997" t="s">
        <v>316</v>
      </c>
      <c r="I8" s="998"/>
      <c r="J8" s="999"/>
    </row>
    <row r="9" spans="1:19" ht="16.5">
      <c r="A9" s="297"/>
      <c r="B9" s="1026" t="s">
        <v>357</v>
      </c>
      <c r="C9" s="857"/>
      <c r="D9" s="1027"/>
      <c r="E9" s="1026" t="s">
        <v>357</v>
      </c>
      <c r="F9" s="1028"/>
      <c r="G9" s="1029"/>
      <c r="H9" s="1026" t="s">
        <v>357</v>
      </c>
      <c r="I9" s="1028"/>
      <c r="J9" s="1030"/>
    </row>
    <row r="10" spans="1:19" ht="31.5">
      <c r="A10" s="307" t="s">
        <v>387</v>
      </c>
      <c r="B10" s="303" t="s">
        <v>358</v>
      </c>
      <c r="C10" s="299" t="s">
        <v>341</v>
      </c>
      <c r="D10" s="299" t="s">
        <v>342</v>
      </c>
      <c r="E10" s="303" t="s">
        <v>358</v>
      </c>
      <c r="F10" s="299" t="s">
        <v>341</v>
      </c>
      <c r="G10" s="299" t="s">
        <v>342</v>
      </c>
      <c r="H10" s="303" t="s">
        <v>358</v>
      </c>
      <c r="I10" s="299" t="s">
        <v>341</v>
      </c>
      <c r="J10" s="312" t="s">
        <v>342</v>
      </c>
    </row>
    <row r="11" spans="1:19" ht="18" customHeight="1">
      <c r="A11" s="1023" t="s">
        <v>51</v>
      </c>
      <c r="B11" s="1024"/>
      <c r="C11" s="1024"/>
      <c r="D11" s="1024"/>
      <c r="E11" s="1024"/>
      <c r="F11" s="1024"/>
      <c r="G11" s="1024"/>
      <c r="H11" s="1024"/>
      <c r="I11" s="1024"/>
      <c r="J11" s="1025"/>
    </row>
    <row r="12" spans="1:19" ht="18" customHeight="1">
      <c r="A12" s="313" t="s">
        <v>388</v>
      </c>
      <c r="B12" s="43"/>
      <c r="C12" s="43"/>
      <c r="D12" s="43"/>
      <c r="E12" s="43"/>
      <c r="F12" s="298"/>
      <c r="G12" s="298"/>
      <c r="H12" s="298"/>
      <c r="I12" s="298"/>
      <c r="J12" s="154"/>
    </row>
    <row r="13" spans="1:19" ht="18" customHeight="1">
      <c r="A13" s="313" t="s">
        <v>389</v>
      </c>
      <c r="B13" s="43"/>
      <c r="C13" s="43"/>
      <c r="D13" s="43"/>
      <c r="E13" s="43"/>
      <c r="F13" s="298"/>
      <c r="G13" s="298"/>
      <c r="H13" s="298"/>
      <c r="I13" s="298"/>
      <c r="J13" s="154"/>
    </row>
    <row r="14" spans="1:19">
      <c r="A14" s="313" t="s">
        <v>390</v>
      </c>
      <c r="B14" s="16"/>
      <c r="C14" s="16"/>
      <c r="D14" s="16"/>
      <c r="E14" s="16"/>
      <c r="F14" s="266"/>
      <c r="G14" s="266"/>
      <c r="H14" s="266"/>
      <c r="I14" s="266"/>
      <c r="J14" s="21"/>
    </row>
    <row r="15" spans="1:19" ht="18" customHeight="1">
      <c r="A15" s="313" t="s">
        <v>391</v>
      </c>
      <c r="B15" s="43"/>
      <c r="C15" s="43"/>
      <c r="D15" s="43"/>
      <c r="E15" s="43"/>
      <c r="F15" s="298"/>
      <c r="G15" s="298"/>
      <c r="H15" s="298"/>
      <c r="I15" s="298"/>
      <c r="J15" s="154"/>
    </row>
    <row r="16" spans="1:19" s="196" customFormat="1" ht="18" customHeight="1">
      <c r="A16" s="288" t="s">
        <v>392</v>
      </c>
      <c r="B16" s="43"/>
      <c r="C16" s="43"/>
      <c r="D16" s="43"/>
      <c r="E16" s="43"/>
      <c r="F16" s="298"/>
      <c r="G16" s="298"/>
      <c r="H16" s="298"/>
      <c r="I16" s="298"/>
      <c r="J16" s="154"/>
    </row>
    <row r="17" spans="1:10" s="196" customFormat="1" ht="18" customHeight="1">
      <c r="A17" s="288" t="s">
        <v>393</v>
      </c>
      <c r="B17" s="43"/>
      <c r="C17" s="43"/>
      <c r="D17" s="43"/>
      <c r="E17" s="43"/>
      <c r="F17" s="298"/>
      <c r="G17" s="298"/>
      <c r="H17" s="298"/>
      <c r="I17" s="298"/>
      <c r="J17" s="154"/>
    </row>
    <row r="18" spans="1:10" ht="18" customHeight="1">
      <c r="A18" s="313" t="s">
        <v>394</v>
      </c>
      <c r="B18" s="16"/>
      <c r="C18" s="16"/>
      <c r="D18" s="16"/>
      <c r="E18" s="16"/>
      <c r="F18" s="266"/>
      <c r="G18" s="266"/>
      <c r="H18" s="266"/>
      <c r="I18" s="266"/>
      <c r="J18" s="21"/>
    </row>
    <row r="19" spans="1:10" ht="18" customHeight="1">
      <c r="A19" s="313" t="s">
        <v>395</v>
      </c>
      <c r="B19" s="16"/>
      <c r="C19" s="16"/>
      <c r="D19" s="16"/>
      <c r="E19" s="16"/>
      <c r="F19" s="266"/>
      <c r="G19" s="266"/>
      <c r="H19" s="266"/>
      <c r="I19" s="266"/>
      <c r="J19" s="21"/>
    </row>
    <row r="20" spans="1:10" ht="18" customHeight="1">
      <c r="A20" s="313" t="s">
        <v>396</v>
      </c>
      <c r="B20" s="16"/>
      <c r="C20" s="16"/>
      <c r="D20" s="16"/>
      <c r="E20" s="16"/>
      <c r="F20" s="266"/>
      <c r="G20" s="266"/>
      <c r="H20" s="266"/>
      <c r="I20" s="266"/>
      <c r="J20" s="21"/>
    </row>
    <row r="21" spans="1:10" ht="18" customHeight="1">
      <c r="A21" s="313" t="s">
        <v>397</v>
      </c>
      <c r="B21" s="16"/>
      <c r="C21" s="16"/>
      <c r="D21" s="16"/>
      <c r="E21" s="16"/>
      <c r="F21" s="266"/>
      <c r="G21" s="266"/>
      <c r="H21" s="266"/>
      <c r="I21" s="266"/>
      <c r="J21" s="21"/>
    </row>
    <row r="22" spans="1:10" ht="18" customHeight="1">
      <c r="A22" s="313" t="s">
        <v>398</v>
      </c>
      <c r="B22" s="16"/>
      <c r="C22" s="16"/>
      <c r="D22" s="16"/>
      <c r="E22" s="16"/>
      <c r="F22" s="266"/>
      <c r="G22" s="266"/>
      <c r="H22" s="266"/>
      <c r="I22" s="266"/>
      <c r="J22" s="21"/>
    </row>
    <row r="23" spans="1:10" ht="18" customHeight="1">
      <c r="A23" s="313" t="s">
        <v>399</v>
      </c>
      <c r="B23" s="16"/>
      <c r="C23" s="16"/>
      <c r="D23" s="16"/>
      <c r="E23" s="16"/>
      <c r="F23" s="266"/>
      <c r="G23" s="266"/>
      <c r="H23" s="266"/>
      <c r="I23" s="266"/>
      <c r="J23" s="21"/>
    </row>
    <row r="24" spans="1:10" ht="18" customHeight="1">
      <c r="A24" s="313" t="s">
        <v>400</v>
      </c>
      <c r="B24" s="16"/>
      <c r="C24" s="16"/>
      <c r="D24" s="16"/>
      <c r="E24" s="16"/>
      <c r="F24" s="266"/>
      <c r="G24" s="266"/>
      <c r="H24" s="266"/>
      <c r="I24" s="266"/>
      <c r="J24" s="21"/>
    </row>
    <row r="25" spans="1:10" ht="18" customHeight="1">
      <c r="A25" s="313" t="s">
        <v>401</v>
      </c>
      <c r="B25" s="16"/>
      <c r="C25" s="16"/>
      <c r="D25" s="16"/>
      <c r="E25" s="16"/>
      <c r="F25" s="266"/>
      <c r="G25" s="266"/>
      <c r="H25" s="266"/>
      <c r="I25" s="266"/>
      <c r="J25" s="21"/>
    </row>
    <row r="26" spans="1:10" ht="18" customHeight="1">
      <c r="A26" s="313" t="s">
        <v>402</v>
      </c>
      <c r="B26" s="16"/>
      <c r="C26" s="16"/>
      <c r="D26" s="16"/>
      <c r="E26" s="16"/>
      <c r="F26" s="266"/>
      <c r="G26" s="266"/>
      <c r="H26" s="266"/>
      <c r="I26" s="266"/>
      <c r="J26" s="21"/>
    </row>
    <row r="27" spans="1:10" ht="18" customHeight="1">
      <c r="A27" s="313" t="s">
        <v>403</v>
      </c>
      <c r="B27" s="16"/>
      <c r="C27" s="16"/>
      <c r="D27" s="16"/>
      <c r="E27" s="16"/>
      <c r="F27" s="266"/>
      <c r="G27" s="266"/>
      <c r="H27" s="266"/>
      <c r="I27" s="266"/>
      <c r="J27" s="21"/>
    </row>
    <row r="28" spans="1:10" ht="18" customHeight="1">
      <c r="A28" s="308" t="s">
        <v>569</v>
      </c>
      <c r="B28" s="309"/>
      <c r="C28" s="309"/>
      <c r="D28" s="309"/>
      <c r="E28" s="309"/>
      <c r="F28" s="310"/>
      <c r="G28" s="310"/>
      <c r="H28" s="310"/>
      <c r="I28" s="310"/>
      <c r="J28" s="311"/>
    </row>
    <row r="29" spans="1:10" ht="19.5" customHeight="1">
      <c r="A29" s="314" t="s">
        <v>404</v>
      </c>
      <c r="B29" s="1015">
        <f t="shared" ref="B29:J29" si="0">SUM(B12:B28)</f>
        <v>0</v>
      </c>
      <c r="C29" s="1015">
        <f t="shared" si="0"/>
        <v>0</v>
      </c>
      <c r="D29" s="1015">
        <f t="shared" si="0"/>
        <v>0</v>
      </c>
      <c r="E29" s="1015">
        <f t="shared" si="0"/>
        <v>0</v>
      </c>
      <c r="F29" s="1015">
        <f t="shared" si="0"/>
        <v>0</v>
      </c>
      <c r="G29" s="1015">
        <f t="shared" si="0"/>
        <v>0</v>
      </c>
      <c r="H29" s="1015">
        <f t="shared" si="0"/>
        <v>0</v>
      </c>
      <c r="I29" s="1015">
        <f t="shared" si="0"/>
        <v>0</v>
      </c>
      <c r="J29" s="1018">
        <f t="shared" si="0"/>
        <v>0</v>
      </c>
    </row>
    <row r="30" spans="1:10" ht="19.5" customHeight="1">
      <c r="A30" s="315" t="s">
        <v>405</v>
      </c>
      <c r="B30" s="1016"/>
      <c r="C30" s="1016"/>
      <c r="D30" s="1016"/>
      <c r="E30" s="1016"/>
      <c r="F30" s="1016"/>
      <c r="G30" s="1016"/>
      <c r="H30" s="1016"/>
      <c r="I30" s="1016"/>
      <c r="J30" s="1019"/>
    </row>
    <row r="31" spans="1:10" ht="19.5" customHeight="1" thickBot="1">
      <c r="A31" s="280" t="s">
        <v>406</v>
      </c>
      <c r="B31" s="1017"/>
      <c r="C31" s="1017"/>
      <c r="D31" s="1017"/>
      <c r="E31" s="1017"/>
      <c r="F31" s="1017"/>
      <c r="G31" s="1017"/>
      <c r="H31" s="1017"/>
      <c r="I31" s="1017"/>
      <c r="J31" s="1020"/>
    </row>
    <row r="32" spans="1:10" ht="5.25" customHeight="1"/>
    <row r="33" spans="1:10">
      <c r="A33" s="1013"/>
      <c r="B33" s="1014"/>
      <c r="C33" s="1014"/>
      <c r="D33" s="1014"/>
      <c r="E33" s="1014"/>
      <c r="F33" s="1014"/>
      <c r="G33" s="1014"/>
      <c r="H33" s="1014"/>
      <c r="I33" s="1014"/>
      <c r="J33" s="1014"/>
    </row>
  </sheetData>
  <sheetProtection password="CAB3" sheet="1" objects="1" scenarios="1" formatCells="0" formatRows="0" insertRows="0" deleteRows="0"/>
  <mergeCells count="24">
    <mergeCell ref="A1:J1"/>
    <mergeCell ref="A3:J3"/>
    <mergeCell ref="A11:J11"/>
    <mergeCell ref="B7:D7"/>
    <mergeCell ref="B8:D8"/>
    <mergeCell ref="B9:D9"/>
    <mergeCell ref="E7:G7"/>
    <mergeCell ref="E8:G8"/>
    <mergeCell ref="E9:G9"/>
    <mergeCell ref="H9:J9"/>
    <mergeCell ref="I5:J5"/>
    <mergeCell ref="B5:E5"/>
    <mergeCell ref="A33:J33"/>
    <mergeCell ref="H7:J7"/>
    <mergeCell ref="H8:J8"/>
    <mergeCell ref="B29:B31"/>
    <mergeCell ref="C29:C31"/>
    <mergeCell ref="D29:D31"/>
    <mergeCell ref="J29:J31"/>
    <mergeCell ref="E29:E31"/>
    <mergeCell ref="F29:F31"/>
    <mergeCell ref="G29:G31"/>
    <mergeCell ref="H29:H31"/>
    <mergeCell ref="I29:I31"/>
  </mergeCells>
  <phoneticPr fontId="1" type="noConversion"/>
  <pageMargins left="0.70866141732283472" right="0.43307086614173229" top="0.43307086614173229" bottom="0.27559055118110237" header="0.31496062992125984" footer="0.23622047244094491"/>
  <pageSetup paperSize="9" scale="92" fitToHeight="0" orientation="landscape" r:id="rId1"/>
  <headerFooter>
    <oddHeader>&amp;L&amp;"新細明體,標準"&amp;9教育局通函第3&amp;"Times New Roman,標準"/2019&amp;"新細明體,標準"號</oddHeader>
    <oddFooter>&amp;C&amp;"Times New Roman,標準"&amp;10 18</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27"/>
  <dimension ref="A1:E45"/>
  <sheetViews>
    <sheetView zoomScaleNormal="100" zoomScaleSheetLayoutView="90" workbookViewId="0">
      <selection sqref="A1:E1"/>
    </sheetView>
  </sheetViews>
  <sheetFormatPr defaultColWidth="9" defaultRowHeight="15.75"/>
  <cols>
    <col min="1" max="1" width="3.75" style="7" customWidth="1"/>
    <col min="2" max="2" width="5.375" style="7" customWidth="1"/>
    <col min="3" max="3" width="26.5" style="7" customWidth="1"/>
    <col min="4" max="4" width="22.875" style="7" customWidth="1"/>
    <col min="5" max="5" width="32.375" style="7" customWidth="1"/>
    <col min="6" max="16384" width="9" style="7"/>
  </cols>
  <sheetData>
    <row r="1" spans="1:5" ht="16.5">
      <c r="A1" s="664" t="s">
        <v>697</v>
      </c>
      <c r="B1" s="664"/>
      <c r="C1" s="962"/>
      <c r="D1" s="664"/>
      <c r="E1" s="664"/>
    </row>
    <row r="2" spans="1:5" ht="12.75" customHeight="1">
      <c r="A2" s="144"/>
      <c r="B2" s="144"/>
      <c r="C2" s="144"/>
      <c r="D2" s="144"/>
      <c r="E2" s="144"/>
    </row>
    <row r="3" spans="1:5">
      <c r="A3" s="1034" t="s">
        <v>568</v>
      </c>
      <c r="B3" s="861"/>
      <c r="C3" s="138"/>
      <c r="D3" s="144"/>
      <c r="E3" s="144"/>
    </row>
    <row r="4" spans="1:5" ht="33.75" customHeight="1">
      <c r="A4" s="277" t="s">
        <v>371</v>
      </c>
      <c r="B4" s="1031" t="s">
        <v>369</v>
      </c>
      <c r="C4" s="1031"/>
      <c r="D4" s="1031"/>
      <c r="E4" s="1031"/>
    </row>
    <row r="5" spans="1:5" ht="11.25" customHeight="1">
      <c r="A5" s="30"/>
      <c r="B5" s="157"/>
      <c r="C5" s="157"/>
      <c r="D5" s="157"/>
      <c r="E5" s="157"/>
    </row>
    <row r="6" spans="1:5" s="306" customFormat="1" ht="24" customHeight="1">
      <c r="A6" s="8" t="s">
        <v>224</v>
      </c>
      <c r="B6" s="8" t="s">
        <v>370</v>
      </c>
      <c r="C6" s="8"/>
      <c r="D6" s="8"/>
      <c r="E6" s="8"/>
    </row>
    <row r="7" spans="1:5" ht="57" customHeight="1">
      <c r="A7" s="473"/>
      <c r="B7" s="1032" t="s">
        <v>698</v>
      </c>
      <c r="C7" s="1032"/>
      <c r="D7" s="1033"/>
      <c r="E7" s="1033"/>
    </row>
    <row r="8" spans="1:5" ht="11.25" customHeight="1">
      <c r="A8" s="30"/>
      <c r="B8" s="157"/>
      <c r="C8" s="157"/>
      <c r="D8" s="157"/>
      <c r="E8" s="157"/>
    </row>
    <row r="9" spans="1:5" ht="90.75" customHeight="1">
      <c r="A9" s="277" t="s">
        <v>374</v>
      </c>
      <c r="B9" s="1031" t="s">
        <v>699</v>
      </c>
      <c r="C9" s="1031"/>
      <c r="D9" s="1031"/>
      <c r="E9" s="1031"/>
    </row>
    <row r="10" spans="1:5" ht="5.25" customHeight="1"/>
    <row r="11" spans="1:5" ht="21.75" customHeight="1">
      <c r="B11" s="7" t="s">
        <v>381</v>
      </c>
      <c r="C11" s="628" t="s">
        <v>700</v>
      </c>
      <c r="D11" s="275"/>
      <c r="E11" s="275"/>
    </row>
    <row r="12" spans="1:5" ht="19.5" customHeight="1">
      <c r="A12" s="277"/>
      <c r="B12" s="7" t="s">
        <v>382</v>
      </c>
      <c r="C12" s="628" t="s">
        <v>701</v>
      </c>
      <c r="D12" s="275"/>
      <c r="E12" s="275"/>
    </row>
    <row r="13" spans="1:5" ht="20.25" customHeight="1">
      <c r="A13" s="277"/>
      <c r="B13" s="7" t="s">
        <v>383</v>
      </c>
      <c r="C13" s="628" t="s">
        <v>702</v>
      </c>
      <c r="D13" s="276"/>
      <c r="E13" s="276"/>
    </row>
    <row r="14" spans="1:5" ht="23.25" customHeight="1">
      <c r="A14" s="277"/>
      <c r="B14" s="7" t="s">
        <v>384</v>
      </c>
      <c r="C14" s="628" t="s">
        <v>703</v>
      </c>
      <c r="D14" s="276"/>
      <c r="E14" s="276"/>
    </row>
    <row r="15" spans="1:5">
      <c r="A15" s="963"/>
      <c r="B15" s="963"/>
      <c r="C15" s="963"/>
      <c r="D15" s="963"/>
      <c r="E15" s="963"/>
    </row>
    <row r="16" spans="1:5">
      <c r="A16" s="277" t="s">
        <v>375</v>
      </c>
      <c r="B16" s="1031" t="s">
        <v>376</v>
      </c>
      <c r="C16" s="1031"/>
      <c r="D16" s="1031"/>
      <c r="E16" s="1031"/>
    </row>
    <row r="17" spans="1:5">
      <c r="A17" s="273"/>
      <c r="B17" s="273"/>
      <c r="C17" s="273"/>
      <c r="D17" s="273"/>
      <c r="E17" s="273"/>
    </row>
    <row r="18" spans="1:5" ht="45" customHeight="1">
      <c r="B18" s="31" t="s">
        <v>385</v>
      </c>
      <c r="C18" s="1037" t="s">
        <v>740</v>
      </c>
      <c r="D18" s="1038"/>
      <c r="E18" s="1038"/>
    </row>
    <row r="19" spans="1:5" ht="35.25" customHeight="1">
      <c r="A19" s="277"/>
      <c r="B19" s="31" t="s">
        <v>386</v>
      </c>
      <c r="C19" s="1037" t="s">
        <v>741</v>
      </c>
      <c r="D19" s="1038"/>
      <c r="E19" s="1038"/>
    </row>
    <row r="20" spans="1:5" ht="11.25" customHeight="1">
      <c r="A20" s="30"/>
      <c r="B20" s="157"/>
      <c r="C20" s="157"/>
      <c r="D20" s="157"/>
      <c r="E20" s="157"/>
    </row>
    <row r="21" spans="1:5" ht="65.25" customHeight="1">
      <c r="A21" s="277"/>
      <c r="B21" s="1036" t="s">
        <v>704</v>
      </c>
      <c r="C21" s="1031"/>
      <c r="D21" s="1031"/>
      <c r="E21" s="1031"/>
    </row>
    <row r="22" spans="1:5" ht="15" customHeight="1">
      <c r="A22" s="157"/>
    </row>
    <row r="23" spans="1:5" ht="67.5" customHeight="1">
      <c r="A23" s="46" t="s">
        <v>373</v>
      </c>
      <c r="B23" s="1031" t="s">
        <v>742</v>
      </c>
      <c r="C23" s="1031"/>
      <c r="D23" s="1031"/>
      <c r="E23" s="1031"/>
    </row>
    <row r="24" spans="1:5" ht="117.75" customHeight="1">
      <c r="A24" s="46"/>
      <c r="B24" s="274"/>
      <c r="C24" s="274"/>
      <c r="D24" s="274"/>
      <c r="E24" s="274"/>
    </row>
    <row r="25" spans="1:5" ht="27.75" customHeight="1">
      <c r="A25" s="963">
        <v>19</v>
      </c>
      <c r="B25" s="963"/>
      <c r="C25" s="963"/>
      <c r="D25" s="963"/>
      <c r="E25" s="963"/>
    </row>
    <row r="26" spans="1:5">
      <c r="A26" s="861" t="s">
        <v>377</v>
      </c>
      <c r="B26" s="861"/>
      <c r="C26" s="861"/>
      <c r="D26" s="861"/>
      <c r="E26" s="861"/>
    </row>
    <row r="27" spans="1:5" ht="11.25" customHeight="1">
      <c r="A27" s="30"/>
      <c r="B27" s="157"/>
      <c r="C27" s="157"/>
      <c r="D27" s="157"/>
      <c r="E27" s="157"/>
    </row>
    <row r="28" spans="1:5" ht="36" customHeight="1">
      <c r="A28" s="277" t="s">
        <v>212</v>
      </c>
      <c r="B28" s="1031" t="s">
        <v>380</v>
      </c>
      <c r="C28" s="1031"/>
      <c r="D28" s="1031"/>
      <c r="E28" s="1031"/>
    </row>
    <row r="29" spans="1:5" ht="11.25" customHeight="1">
      <c r="A29" s="30"/>
      <c r="B29" s="157"/>
      <c r="C29" s="157"/>
      <c r="D29" s="157"/>
      <c r="E29" s="157"/>
    </row>
    <row r="30" spans="1:5" ht="52.5" customHeight="1">
      <c r="A30" s="277" t="s">
        <v>213</v>
      </c>
      <c r="B30" s="1035" t="s">
        <v>705</v>
      </c>
      <c r="C30" s="961"/>
      <c r="D30" s="961"/>
      <c r="E30" s="961"/>
    </row>
    <row r="31" spans="1:5" ht="11.25" customHeight="1">
      <c r="A31" s="30"/>
      <c r="B31" s="157"/>
      <c r="C31" s="157"/>
      <c r="D31" s="157"/>
      <c r="E31" s="157"/>
    </row>
    <row r="32" spans="1:5" ht="52.5" customHeight="1">
      <c r="A32" s="277" t="s">
        <v>378</v>
      </c>
      <c r="B32" s="1035" t="s">
        <v>706</v>
      </c>
      <c r="C32" s="961"/>
      <c r="D32" s="961"/>
      <c r="E32" s="961"/>
    </row>
    <row r="33" spans="1:5" ht="11.25" customHeight="1">
      <c r="A33" s="30"/>
      <c r="B33" s="157"/>
      <c r="C33" s="157"/>
      <c r="D33" s="157"/>
      <c r="E33" s="157"/>
    </row>
    <row r="34" spans="1:5" ht="36" customHeight="1">
      <c r="A34" s="277" t="s">
        <v>379</v>
      </c>
      <c r="B34" s="1035" t="s">
        <v>707</v>
      </c>
      <c r="C34" s="961"/>
      <c r="D34" s="961"/>
      <c r="E34" s="961"/>
    </row>
    <row r="39" spans="1:5" ht="409.5" customHeight="1">
      <c r="A39" s="140"/>
    </row>
    <row r="40" spans="1:5" ht="57.75" customHeight="1"/>
    <row r="41" spans="1:5">
      <c r="A41" s="963">
        <v>20</v>
      </c>
      <c r="B41" s="963"/>
      <c r="C41" s="963"/>
      <c r="D41" s="963"/>
      <c r="E41" s="963"/>
    </row>
    <row r="45" spans="1:5">
      <c r="A45" s="140"/>
    </row>
  </sheetData>
  <sheetProtection password="CAB3" sheet="1" objects="1" scenarios="1"/>
  <mergeCells count="18">
    <mergeCell ref="B34:E34"/>
    <mergeCell ref="A41:E41"/>
    <mergeCell ref="B16:E16"/>
    <mergeCell ref="B21:E21"/>
    <mergeCell ref="A15:E15"/>
    <mergeCell ref="B23:E23"/>
    <mergeCell ref="B28:E28"/>
    <mergeCell ref="A26:E26"/>
    <mergeCell ref="A25:E25"/>
    <mergeCell ref="C18:E18"/>
    <mergeCell ref="C19:E19"/>
    <mergeCell ref="B30:E30"/>
    <mergeCell ref="B32:E32"/>
    <mergeCell ref="B9:E9"/>
    <mergeCell ref="B7:E7"/>
    <mergeCell ref="A1:E1"/>
    <mergeCell ref="A3:B3"/>
    <mergeCell ref="B4:E4"/>
  </mergeCells>
  <phoneticPr fontId="1" type="noConversion"/>
  <pageMargins left="0.59055118110236227" right="0.51181102362204722" top="0.74803149606299213" bottom="0.39370078740157483" header="0.31496062992125984" footer="0.31496062992125984"/>
  <pageSetup paperSize="9" fitToHeight="0" orientation="portrait" r:id="rId1"/>
  <headerFooter>
    <oddHeader>&amp;L&amp;"新細明體,標準"&amp;9教育局通函第3&amp;"Times New Roman,標準"/2019&amp;"新細明體,標準"號</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3"/>
  <sheetViews>
    <sheetView zoomScaleNormal="100" workbookViewId="0"/>
  </sheetViews>
  <sheetFormatPr defaultColWidth="9" defaultRowHeight="15.75"/>
  <cols>
    <col min="1" max="1" width="30.5" style="7" customWidth="1"/>
    <col min="2" max="14" width="7.625" style="7" customWidth="1"/>
    <col min="15" max="16384" width="9" style="7"/>
  </cols>
  <sheetData>
    <row r="1" spans="1:14" ht="16.5">
      <c r="C1" s="397"/>
      <c r="N1" s="34" t="s">
        <v>530</v>
      </c>
    </row>
    <row r="2" spans="1:14" ht="16.5">
      <c r="A2" s="674" t="s">
        <v>613</v>
      </c>
      <c r="B2" s="674"/>
      <c r="C2" s="674"/>
      <c r="D2" s="674"/>
      <c r="E2" s="674"/>
      <c r="F2" s="674"/>
      <c r="G2" s="674"/>
      <c r="H2" s="674"/>
      <c r="I2" s="674"/>
      <c r="J2" s="674"/>
      <c r="K2" s="674"/>
      <c r="L2" s="674"/>
      <c r="M2" s="674"/>
      <c r="N2" s="674"/>
    </row>
    <row r="3" spans="1:14" ht="16.5">
      <c r="A3" s="678" t="s">
        <v>614</v>
      </c>
      <c r="B3" s="679"/>
      <c r="C3" s="679"/>
      <c r="D3" s="679"/>
      <c r="E3" s="679"/>
      <c r="F3" s="679"/>
      <c r="G3" s="679"/>
      <c r="H3" s="679"/>
      <c r="I3" s="679"/>
      <c r="J3" s="679"/>
      <c r="K3" s="679"/>
      <c r="L3" s="679"/>
      <c r="M3" s="679"/>
      <c r="N3" s="679"/>
    </row>
    <row r="5" spans="1:14">
      <c r="A5" s="683" t="s">
        <v>518</v>
      </c>
      <c r="B5" s="683" t="s">
        <v>519</v>
      </c>
      <c r="C5" s="683"/>
      <c r="D5" s="683"/>
      <c r="E5" s="683"/>
      <c r="F5" s="683"/>
      <c r="G5" s="683"/>
      <c r="H5" s="683"/>
      <c r="I5" s="683"/>
      <c r="J5" s="683"/>
      <c r="K5" s="683"/>
      <c r="L5" s="683"/>
      <c r="M5" s="683"/>
      <c r="N5" s="683"/>
    </row>
    <row r="6" spans="1:14">
      <c r="A6" s="684"/>
      <c r="B6" s="299" t="s">
        <v>0</v>
      </c>
      <c r="C6" s="299" t="s">
        <v>1</v>
      </c>
      <c r="D6" s="299" t="s">
        <v>2</v>
      </c>
      <c r="E6" s="299" t="s">
        <v>3</v>
      </c>
      <c r="F6" s="299" t="s">
        <v>4</v>
      </c>
      <c r="G6" s="299">
        <v>3</v>
      </c>
      <c r="H6" s="299" t="s">
        <v>513</v>
      </c>
      <c r="I6" s="299" t="s">
        <v>514</v>
      </c>
      <c r="J6" s="299" t="s">
        <v>515</v>
      </c>
      <c r="K6" s="299" t="s">
        <v>516</v>
      </c>
      <c r="L6" s="299" t="s">
        <v>7</v>
      </c>
      <c r="M6" s="299" t="s">
        <v>8</v>
      </c>
      <c r="N6" s="299">
        <v>5</v>
      </c>
    </row>
    <row r="7" spans="1:14" ht="34.5" customHeight="1">
      <c r="A7" s="687" t="s">
        <v>617</v>
      </c>
      <c r="B7" s="688"/>
      <c r="C7" s="688"/>
      <c r="D7" s="688"/>
      <c r="E7" s="688"/>
      <c r="F7" s="688"/>
      <c r="G7" s="688"/>
      <c r="H7" s="688"/>
      <c r="I7" s="688"/>
      <c r="J7" s="688"/>
      <c r="K7" s="688"/>
      <c r="L7" s="688"/>
      <c r="M7" s="688"/>
      <c r="N7" s="689"/>
    </row>
    <row r="8" spans="1:14">
      <c r="A8" s="481" t="s">
        <v>520</v>
      </c>
      <c r="B8" s="460"/>
      <c r="C8" s="460"/>
      <c r="D8" s="460"/>
      <c r="E8" s="460"/>
      <c r="F8" s="460"/>
      <c r="G8" s="460"/>
      <c r="H8" s="460"/>
      <c r="I8" s="460"/>
      <c r="J8" s="460"/>
      <c r="K8" s="460"/>
      <c r="L8" s="460"/>
      <c r="M8" s="460"/>
      <c r="N8" s="479"/>
    </row>
    <row r="9" spans="1:14">
      <c r="A9" s="681" t="s">
        <v>527</v>
      </c>
      <c r="B9" s="680" t="s">
        <v>517</v>
      </c>
      <c r="C9" s="680" t="s">
        <v>517</v>
      </c>
      <c r="D9" s="680" t="s">
        <v>525</v>
      </c>
      <c r="E9" s="680" t="s">
        <v>517</v>
      </c>
      <c r="F9" s="680" t="s">
        <v>517</v>
      </c>
      <c r="G9" s="680" t="s">
        <v>517</v>
      </c>
      <c r="H9" s="680" t="s">
        <v>517</v>
      </c>
      <c r="I9" s="680" t="s">
        <v>525</v>
      </c>
      <c r="J9" s="675"/>
      <c r="K9" s="675"/>
      <c r="L9" s="680" t="s">
        <v>517</v>
      </c>
      <c r="M9" s="680" t="s">
        <v>517</v>
      </c>
      <c r="N9" s="675" t="s">
        <v>526</v>
      </c>
    </row>
    <row r="10" spans="1:14">
      <c r="A10" s="682"/>
      <c r="B10" s="680"/>
      <c r="C10" s="680"/>
      <c r="D10" s="680"/>
      <c r="E10" s="680"/>
      <c r="F10" s="680"/>
      <c r="G10" s="680"/>
      <c r="H10" s="680"/>
      <c r="I10" s="680"/>
      <c r="J10" s="676"/>
      <c r="K10" s="676"/>
      <c r="L10" s="680"/>
      <c r="M10" s="680"/>
      <c r="N10" s="676"/>
    </row>
    <row r="11" spans="1:14" ht="22.5" customHeight="1">
      <c r="A11" s="480" t="s">
        <v>521</v>
      </c>
      <c r="B11" s="395" t="s">
        <v>517</v>
      </c>
      <c r="C11" s="395" t="s">
        <v>517</v>
      </c>
      <c r="D11" s="395" t="s">
        <v>525</v>
      </c>
      <c r="E11" s="395" t="s">
        <v>517</v>
      </c>
      <c r="F11" s="395" t="s">
        <v>517</v>
      </c>
      <c r="G11" s="395" t="s">
        <v>517</v>
      </c>
      <c r="H11" s="395" t="s">
        <v>517</v>
      </c>
      <c r="I11" s="395"/>
      <c r="J11" s="395"/>
      <c r="K11" s="395"/>
      <c r="L11" s="395"/>
      <c r="M11" s="395"/>
      <c r="N11" s="395"/>
    </row>
    <row r="12" spans="1:14">
      <c r="A12" s="685" t="s">
        <v>522</v>
      </c>
      <c r="B12" s="686"/>
      <c r="C12" s="686"/>
      <c r="D12" s="686"/>
      <c r="E12" s="394"/>
      <c r="F12" s="394"/>
      <c r="G12" s="394"/>
      <c r="H12" s="394"/>
      <c r="I12" s="394"/>
      <c r="J12" s="394"/>
      <c r="K12" s="394"/>
      <c r="L12" s="394"/>
      <c r="M12" s="394"/>
      <c r="N12" s="482"/>
    </row>
    <row r="13" spans="1:14">
      <c r="A13" s="681" t="s">
        <v>527</v>
      </c>
      <c r="B13" s="680" t="s">
        <v>517</v>
      </c>
      <c r="C13" s="680" t="s">
        <v>517</v>
      </c>
      <c r="D13" s="680" t="s">
        <v>525</v>
      </c>
      <c r="E13" s="680" t="s">
        <v>517</v>
      </c>
      <c r="F13" s="675" t="s">
        <v>517</v>
      </c>
      <c r="G13" s="675" t="s">
        <v>517</v>
      </c>
      <c r="H13" s="675"/>
      <c r="I13" s="675"/>
      <c r="J13" s="675" t="s">
        <v>517</v>
      </c>
      <c r="K13" s="680" t="s">
        <v>525</v>
      </c>
      <c r="L13" s="680" t="s">
        <v>517</v>
      </c>
      <c r="M13" s="680" t="s">
        <v>517</v>
      </c>
      <c r="N13" s="675" t="s">
        <v>526</v>
      </c>
    </row>
    <row r="14" spans="1:14" ht="15.75" customHeight="1">
      <c r="A14" s="682"/>
      <c r="B14" s="680"/>
      <c r="C14" s="680"/>
      <c r="D14" s="680"/>
      <c r="E14" s="680"/>
      <c r="F14" s="676"/>
      <c r="G14" s="676"/>
      <c r="H14" s="676"/>
      <c r="I14" s="676"/>
      <c r="J14" s="676"/>
      <c r="K14" s="680"/>
      <c r="L14" s="680"/>
      <c r="M14" s="680"/>
      <c r="N14" s="676"/>
    </row>
    <row r="15" spans="1:14" ht="22.5" customHeight="1">
      <c r="A15" s="483" t="s">
        <v>521</v>
      </c>
      <c r="B15" s="459" t="s">
        <v>517</v>
      </c>
      <c r="C15" s="459" t="s">
        <v>517</v>
      </c>
      <c r="D15" s="459" t="s">
        <v>525</v>
      </c>
      <c r="E15" s="459" t="s">
        <v>517</v>
      </c>
      <c r="F15" s="459" t="s">
        <v>517</v>
      </c>
      <c r="G15" s="459" t="s">
        <v>517</v>
      </c>
      <c r="H15" s="459"/>
      <c r="I15" s="459"/>
      <c r="J15" s="459" t="s">
        <v>517</v>
      </c>
      <c r="K15" s="459"/>
      <c r="L15" s="459"/>
      <c r="M15" s="459"/>
      <c r="N15" s="459"/>
    </row>
    <row r="16" spans="1:14" ht="42.75" customHeight="1">
      <c r="A16" s="484" t="s">
        <v>611</v>
      </c>
      <c r="B16" s="396" t="s">
        <v>517</v>
      </c>
      <c r="C16" s="396" t="s">
        <v>517</v>
      </c>
      <c r="D16" s="396" t="s">
        <v>525</v>
      </c>
      <c r="E16" s="396" t="s">
        <v>517</v>
      </c>
      <c r="F16" s="396" t="s">
        <v>517</v>
      </c>
      <c r="G16" s="396" t="s">
        <v>517</v>
      </c>
      <c r="H16" s="396" t="s">
        <v>517</v>
      </c>
      <c r="I16" s="396" t="s">
        <v>525</v>
      </c>
      <c r="J16" s="396"/>
      <c r="K16" s="396"/>
      <c r="L16" s="396"/>
      <c r="M16" s="396"/>
      <c r="N16" s="396"/>
    </row>
    <row r="17" spans="1:14" ht="47.25" customHeight="1">
      <c r="A17" s="485" t="s">
        <v>612</v>
      </c>
      <c r="B17" s="486"/>
      <c r="C17" s="486"/>
      <c r="D17" s="486"/>
      <c r="E17" s="486"/>
      <c r="F17" s="486"/>
      <c r="G17" s="486"/>
      <c r="H17" s="486"/>
      <c r="I17" s="486"/>
      <c r="J17" s="486"/>
      <c r="K17" s="486"/>
      <c r="L17" s="486"/>
      <c r="M17" s="486"/>
      <c r="N17" s="486"/>
    </row>
    <row r="19" spans="1:14">
      <c r="A19" s="157" t="s">
        <v>523</v>
      </c>
      <c r="B19" s="157"/>
    </row>
    <row r="20" spans="1:14" ht="22.5" customHeight="1">
      <c r="A20" s="677" t="s">
        <v>586</v>
      </c>
      <c r="B20" s="665"/>
      <c r="C20" s="665"/>
      <c r="D20" s="665"/>
      <c r="E20" s="665"/>
      <c r="F20" s="665"/>
      <c r="G20" s="665"/>
      <c r="H20" s="665"/>
      <c r="I20" s="665"/>
      <c r="J20" s="665"/>
      <c r="K20" s="665"/>
      <c r="L20" s="665"/>
      <c r="M20" s="665"/>
      <c r="N20" s="665"/>
    </row>
    <row r="21" spans="1:14">
      <c r="A21" s="393"/>
    </row>
    <row r="22" spans="1:14">
      <c r="A22" s="405" t="s">
        <v>553</v>
      </c>
    </row>
    <row r="23" spans="1:14">
      <c r="A23" s="677" t="s">
        <v>524</v>
      </c>
      <c r="B23" s="665"/>
      <c r="C23" s="665"/>
      <c r="D23" s="665"/>
      <c r="E23" s="665"/>
      <c r="F23" s="665"/>
      <c r="G23" s="665"/>
      <c r="H23" s="665"/>
      <c r="I23" s="665"/>
      <c r="J23" s="665"/>
      <c r="K23" s="665"/>
      <c r="L23" s="665"/>
      <c r="M23" s="665"/>
      <c r="N23" s="665"/>
    </row>
  </sheetData>
  <sheetProtection password="CAB3" sheet="1" objects="1" scenarios="1"/>
  <mergeCells count="36">
    <mergeCell ref="A5:A6"/>
    <mergeCell ref="B5:N5"/>
    <mergeCell ref="A12:D12"/>
    <mergeCell ref="L9:L10"/>
    <mergeCell ref="M9:M10"/>
    <mergeCell ref="N9:N10"/>
    <mergeCell ref="A7:N7"/>
    <mergeCell ref="A9:A10"/>
    <mergeCell ref="B9:B10"/>
    <mergeCell ref="C9:C10"/>
    <mergeCell ref="D9:D10"/>
    <mergeCell ref="E9:E10"/>
    <mergeCell ref="L13:L14"/>
    <mergeCell ref="M13:M14"/>
    <mergeCell ref="K13:K14"/>
    <mergeCell ref="A13:A14"/>
    <mergeCell ref="B13:B14"/>
    <mergeCell ref="C13:C14"/>
    <mergeCell ref="D13:D14"/>
    <mergeCell ref="E13:E14"/>
    <mergeCell ref="A2:N2"/>
    <mergeCell ref="N13:N14"/>
    <mergeCell ref="A20:N20"/>
    <mergeCell ref="A23:N23"/>
    <mergeCell ref="A3:N3"/>
    <mergeCell ref="F13:F14"/>
    <mergeCell ref="F9:F10"/>
    <mergeCell ref="G9:G10"/>
    <mergeCell ref="H9:H10"/>
    <mergeCell ref="I9:I10"/>
    <mergeCell ref="J9:J10"/>
    <mergeCell ref="K9:K10"/>
    <mergeCell ref="G13:G14"/>
    <mergeCell ref="H13:H14"/>
    <mergeCell ref="I13:I14"/>
    <mergeCell ref="J13:J14"/>
  </mergeCells>
  <phoneticPr fontId="1" type="noConversion"/>
  <pageMargins left="0.70866141732283472" right="0.70866141732283472" top="0.74803149606299213" bottom="0.74803149606299213" header="0.31496062992125984" footer="0.31496062992125984"/>
  <pageSetup paperSize="9" orientation="landscape" r:id="rId1"/>
  <headerFooter>
    <oddHeader>&amp;L&amp;"新細明體,標準"&amp;9教育局通函第&amp;"Times New Roman,標準"3/2019&amp;"新細明體,標準"號</oddHeader>
    <oddFooter>&amp;C&amp;"Times New Roman,標準"&amp;10 &amp;9 5</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18"/>
  <dimension ref="A1:P32"/>
  <sheetViews>
    <sheetView showZeros="0" zoomScale="115" zoomScaleNormal="115" workbookViewId="0">
      <selection activeCell="A8" sqref="A8"/>
    </sheetView>
  </sheetViews>
  <sheetFormatPr defaultColWidth="9" defaultRowHeight="15.75"/>
  <cols>
    <col min="1" max="1" width="5.875" style="76" customWidth="1"/>
    <col min="2" max="2" width="10" style="76" customWidth="1"/>
    <col min="3" max="3" width="15.125" style="76" customWidth="1"/>
    <col min="4" max="4" width="21" style="76" customWidth="1"/>
    <col min="5" max="5" width="12" style="76" customWidth="1"/>
    <col min="6" max="6" width="13" style="76" customWidth="1"/>
    <col min="7" max="7" width="12.625" style="76" customWidth="1"/>
    <col min="8" max="16384" width="9" style="76"/>
  </cols>
  <sheetData>
    <row r="1" spans="1:16" ht="16.5">
      <c r="A1" s="880" t="s">
        <v>414</v>
      </c>
      <c r="B1" s="880"/>
      <c r="C1" s="962"/>
      <c r="D1" s="880"/>
      <c r="E1" s="679"/>
      <c r="F1" s="679"/>
      <c r="G1" s="679"/>
    </row>
    <row r="2" spans="1:16" ht="16.5">
      <c r="A2" s="1065" t="s">
        <v>410</v>
      </c>
      <c r="B2" s="679"/>
      <c r="C2" s="679"/>
      <c r="D2" s="679"/>
      <c r="E2" s="679"/>
      <c r="F2" s="679"/>
      <c r="G2" s="679"/>
    </row>
    <row r="3" spans="1:16">
      <c r="A3" s="139"/>
    </row>
    <row r="4" spans="1:16" s="102" customFormat="1" ht="24.75" customHeight="1">
      <c r="A4" s="1082" t="s">
        <v>227</v>
      </c>
      <c r="B4" s="1083"/>
      <c r="C4" s="1083"/>
      <c r="D4" s="1084">
        <f>附表1A!$C$20</f>
        <v>0</v>
      </c>
      <c r="E4" s="1085"/>
      <c r="F4" s="1085"/>
      <c r="G4" s="1085"/>
    </row>
    <row r="5" spans="1:16" s="102" customFormat="1" ht="15" customHeight="1">
      <c r="A5" s="1080" t="s">
        <v>231</v>
      </c>
      <c r="B5" s="1081"/>
      <c r="C5" s="1081"/>
      <c r="D5" s="162"/>
      <c r="E5" s="143"/>
      <c r="F5" s="143"/>
      <c r="G5" s="143"/>
      <c r="M5" s="160"/>
      <c r="N5" s="8"/>
      <c r="O5" s="163"/>
      <c r="P5" s="163"/>
    </row>
    <row r="6" spans="1:16" s="102" customFormat="1" ht="5.25" customHeight="1">
      <c r="A6" s="99"/>
      <c r="B6" s="76"/>
      <c r="C6" s="76"/>
      <c r="M6" s="161"/>
      <c r="N6" s="161"/>
      <c r="O6" s="161"/>
      <c r="P6" s="161"/>
    </row>
    <row r="7" spans="1:16" s="102" customFormat="1" ht="18.75" customHeight="1">
      <c r="A7" s="662" t="s">
        <v>228</v>
      </c>
      <c r="B7" s="662"/>
      <c r="C7" s="662"/>
      <c r="D7" s="652">
        <f>附表1A!$C$23</f>
        <v>0</v>
      </c>
      <c r="E7" s="146"/>
      <c r="F7" s="146"/>
      <c r="G7" s="146"/>
      <c r="M7" s="80"/>
      <c r="N7" s="80"/>
      <c r="O7" s="80"/>
      <c r="P7" s="80"/>
    </row>
    <row r="8" spans="1:16" ht="12.75" customHeight="1" thickBot="1">
      <c r="A8" s="99"/>
      <c r="M8" s="87"/>
      <c r="N8" s="87"/>
      <c r="O8" s="87"/>
      <c r="P8" s="87"/>
    </row>
    <row r="9" spans="1:16" ht="29.25" customHeight="1">
      <c r="A9" s="1044" t="s">
        <v>225</v>
      </c>
      <c r="B9" s="1050" t="s">
        <v>767</v>
      </c>
      <c r="C9" s="1053" t="s">
        <v>565</v>
      </c>
      <c r="D9" s="1054"/>
      <c r="E9" s="1066" t="s">
        <v>566</v>
      </c>
      <c r="F9" s="1048" t="s">
        <v>415</v>
      </c>
      <c r="G9" s="1049"/>
      <c r="M9" s="87"/>
      <c r="N9" s="87"/>
      <c r="O9" s="87"/>
      <c r="P9" s="87"/>
    </row>
    <row r="10" spans="1:16" ht="19.5" customHeight="1">
      <c r="A10" s="1045"/>
      <c r="B10" s="1051"/>
      <c r="C10" s="1055"/>
      <c r="D10" s="1056"/>
      <c r="E10" s="1067"/>
      <c r="F10" s="175" t="s">
        <v>708</v>
      </c>
      <c r="G10" s="164" t="s">
        <v>709</v>
      </c>
    </row>
    <row r="11" spans="1:16" ht="19.5" customHeight="1">
      <c r="A11" s="1046"/>
      <c r="B11" s="834"/>
      <c r="C11" s="1055"/>
      <c r="D11" s="1056"/>
      <c r="E11" s="321"/>
      <c r="F11" s="317" t="s">
        <v>411</v>
      </c>
      <c r="G11" s="318" t="s">
        <v>412</v>
      </c>
    </row>
    <row r="12" spans="1:16" ht="21.75" customHeight="1" thickBot="1">
      <c r="A12" s="1047"/>
      <c r="B12" s="1052"/>
      <c r="C12" s="1057"/>
      <c r="D12" s="1058"/>
      <c r="E12" s="408" t="s">
        <v>558</v>
      </c>
      <c r="F12" s="409" t="s">
        <v>413</v>
      </c>
      <c r="G12" s="410" t="s">
        <v>413</v>
      </c>
    </row>
    <row r="13" spans="1:16" ht="27.75" customHeight="1">
      <c r="A13" s="110"/>
      <c r="B13" s="107"/>
      <c r="C13" s="1061"/>
      <c r="D13" s="1062"/>
      <c r="E13" s="45"/>
      <c r="F13" s="108"/>
      <c r="G13" s="141"/>
    </row>
    <row r="14" spans="1:16" ht="27.75" customHeight="1">
      <c r="A14" s="111"/>
      <c r="B14" s="6"/>
      <c r="C14" s="1042"/>
      <c r="D14" s="1043"/>
      <c r="E14" s="249"/>
      <c r="F14" s="598"/>
      <c r="G14" s="599"/>
    </row>
    <row r="15" spans="1:16" ht="27.75" customHeight="1">
      <c r="A15" s="111"/>
      <c r="B15" s="6"/>
      <c r="C15" s="1042"/>
      <c r="D15" s="1043"/>
      <c r="E15" s="249"/>
      <c r="F15" s="598"/>
      <c r="G15" s="599"/>
    </row>
    <row r="16" spans="1:16" ht="27.75" customHeight="1">
      <c r="A16" s="111"/>
      <c r="B16" s="6"/>
      <c r="C16" s="1042"/>
      <c r="D16" s="1043"/>
      <c r="E16" s="249"/>
      <c r="F16" s="598"/>
      <c r="G16" s="599"/>
    </row>
    <row r="17" spans="1:10" ht="27.75" customHeight="1">
      <c r="A17" s="111"/>
      <c r="B17" s="6"/>
      <c r="C17" s="1042"/>
      <c r="D17" s="1043"/>
      <c r="E17" s="249"/>
      <c r="F17" s="598"/>
      <c r="G17" s="599"/>
    </row>
    <row r="18" spans="1:10" ht="27.75" customHeight="1">
      <c r="A18" s="111"/>
      <c r="B18" s="6"/>
      <c r="C18" s="1042"/>
      <c r="D18" s="1043"/>
      <c r="E18" s="249"/>
      <c r="F18" s="598"/>
      <c r="G18" s="599"/>
    </row>
    <row r="19" spans="1:10" ht="27.75" customHeight="1">
      <c r="A19" s="111"/>
      <c r="B19" s="6"/>
      <c r="C19" s="1042"/>
      <c r="D19" s="1043"/>
      <c r="E19" s="249"/>
      <c r="F19" s="598"/>
      <c r="G19" s="599"/>
    </row>
    <row r="20" spans="1:10" ht="27.75" customHeight="1">
      <c r="A20" s="111"/>
      <c r="B20" s="6"/>
      <c r="C20" s="1042"/>
      <c r="D20" s="1043"/>
      <c r="E20" s="249"/>
      <c r="F20" s="598"/>
      <c r="G20" s="599"/>
    </row>
    <row r="21" spans="1:10" ht="27.75" customHeight="1">
      <c r="A21" s="111"/>
      <c r="B21" s="6"/>
      <c r="C21" s="1042"/>
      <c r="D21" s="1043"/>
      <c r="E21" s="249"/>
      <c r="F21" s="598"/>
      <c r="G21" s="599"/>
    </row>
    <row r="22" spans="1:10" ht="27.75" customHeight="1">
      <c r="A22" s="111"/>
      <c r="B22" s="6"/>
      <c r="C22" s="1042"/>
      <c r="D22" s="1043"/>
      <c r="E22" s="249"/>
      <c r="F22" s="598"/>
      <c r="G22" s="599"/>
    </row>
    <row r="23" spans="1:10" ht="27.75" customHeight="1" thickBot="1">
      <c r="A23" s="112"/>
      <c r="B23" s="109"/>
      <c r="C23" s="1063"/>
      <c r="D23" s="1064"/>
      <c r="E23" s="44"/>
      <c r="F23" s="319"/>
      <c r="G23" s="320"/>
    </row>
    <row r="24" spans="1:10" ht="15.75" customHeight="1">
      <c r="A24" s="1071" t="s">
        <v>710</v>
      </c>
      <c r="B24" s="1072"/>
      <c r="C24" s="1072"/>
      <c r="D24" s="1073"/>
      <c r="E24" s="1068">
        <f>SUM(E13:E23)</f>
        <v>0</v>
      </c>
      <c r="F24" s="1068">
        <f>SUM(F13:F23)</f>
        <v>0</v>
      </c>
      <c r="G24" s="1086">
        <f>SUM(G13:G23)</f>
        <v>0</v>
      </c>
    </row>
    <row r="25" spans="1:10" ht="16.5" customHeight="1">
      <c r="A25" s="1074" t="s">
        <v>594</v>
      </c>
      <c r="B25" s="1075"/>
      <c r="C25" s="1075"/>
      <c r="D25" s="1076"/>
      <c r="E25" s="1069"/>
      <c r="F25" s="1069"/>
      <c r="G25" s="1087"/>
    </row>
    <row r="26" spans="1:10" ht="36" customHeight="1" thickBot="1">
      <c r="A26" s="1077" t="s">
        <v>711</v>
      </c>
      <c r="B26" s="1078"/>
      <c r="C26" s="1078"/>
      <c r="D26" s="1079"/>
      <c r="E26" s="1070"/>
      <c r="F26" s="1070"/>
      <c r="G26" s="1088"/>
      <c r="J26" s="102"/>
    </row>
    <row r="27" spans="1:10" ht="7.5" customHeight="1">
      <c r="A27" s="279"/>
      <c r="B27" s="316"/>
      <c r="C27" s="316"/>
      <c r="D27" s="316"/>
      <c r="E27" s="168"/>
      <c r="F27" s="168"/>
      <c r="G27" s="168"/>
      <c r="J27" s="102"/>
    </row>
    <row r="28" spans="1:10" s="102" customFormat="1">
      <c r="A28" s="398" t="s">
        <v>536</v>
      </c>
    </row>
    <row r="29" spans="1:10" s="102" customFormat="1" ht="33.75" customHeight="1">
      <c r="A29" s="478" t="s">
        <v>215</v>
      </c>
      <c r="B29" s="1059" t="s">
        <v>743</v>
      </c>
      <c r="C29" s="1059"/>
      <c r="D29" s="1059"/>
      <c r="E29" s="1059"/>
      <c r="F29" s="1059"/>
      <c r="G29" s="1059"/>
    </row>
    <row r="30" spans="1:10" s="102" customFormat="1" ht="38.25" customHeight="1">
      <c r="A30" s="103" t="s">
        <v>216</v>
      </c>
      <c r="B30" s="1060" t="s">
        <v>712</v>
      </c>
      <c r="C30" s="1059"/>
      <c r="D30" s="1059"/>
      <c r="E30" s="1059"/>
      <c r="F30" s="1059"/>
      <c r="G30" s="1059"/>
    </row>
    <row r="31" spans="1:10" ht="36" customHeight="1">
      <c r="A31" s="103" t="s">
        <v>408</v>
      </c>
      <c r="B31" s="1039" t="s">
        <v>407</v>
      </c>
      <c r="C31" s="1040"/>
      <c r="D31" s="1040"/>
      <c r="E31" s="1040"/>
      <c r="F31" s="1040"/>
      <c r="G31" s="1040"/>
    </row>
    <row r="32" spans="1:10" ht="31.5" customHeight="1">
      <c r="A32" s="1041" t="s">
        <v>409</v>
      </c>
      <c r="B32" s="852"/>
      <c r="C32" s="852"/>
      <c r="D32" s="852"/>
      <c r="E32" s="852"/>
      <c r="F32" s="852"/>
      <c r="G32" s="852"/>
      <c r="H32" s="270"/>
      <c r="I32" s="270"/>
      <c r="J32" s="270"/>
    </row>
  </sheetData>
  <sheetProtection password="CAB3" sheet="1" objects="1" scenarios="1" formatCells="0" formatRows="0" insertRows="0" deleteRows="0"/>
  <mergeCells count="32">
    <mergeCell ref="A1:G1"/>
    <mergeCell ref="A2:G2"/>
    <mergeCell ref="E9:E10"/>
    <mergeCell ref="E24:E26"/>
    <mergeCell ref="A24:D24"/>
    <mergeCell ref="A25:D25"/>
    <mergeCell ref="A26:D26"/>
    <mergeCell ref="A5:C5"/>
    <mergeCell ref="A4:C4"/>
    <mergeCell ref="D4:G4"/>
    <mergeCell ref="C20:D20"/>
    <mergeCell ref="C21:D21"/>
    <mergeCell ref="C22:D22"/>
    <mergeCell ref="F24:F26"/>
    <mergeCell ref="G24:G26"/>
    <mergeCell ref="A7:C7"/>
    <mergeCell ref="B31:G31"/>
    <mergeCell ref="A32:G32"/>
    <mergeCell ref="C18:D18"/>
    <mergeCell ref="A9:A12"/>
    <mergeCell ref="F9:G9"/>
    <mergeCell ref="B9:B12"/>
    <mergeCell ref="C9:D12"/>
    <mergeCell ref="B29:G29"/>
    <mergeCell ref="B30:G30"/>
    <mergeCell ref="C13:D13"/>
    <mergeCell ref="C14:D14"/>
    <mergeCell ref="C15:D15"/>
    <mergeCell ref="C16:D16"/>
    <mergeCell ref="C17:D17"/>
    <mergeCell ref="C23:D23"/>
    <mergeCell ref="C19:D19"/>
  </mergeCells>
  <phoneticPr fontId="1" type="noConversion"/>
  <pageMargins left="0.6692913385826772" right="0.51181102362204722" top="0.74803149606299213" bottom="0.51181102362204722" header="0.31496062992125984" footer="0.31496062992125984"/>
  <pageSetup paperSize="9" orientation="portrait" r:id="rId1"/>
  <headerFooter>
    <oddHeader>&amp;L&amp;"新細明體,標準"&amp;9教育局通函第&amp;"Times New Roman,標準"3/2019&amp;"新細明體,標準"號</oddHeader>
    <oddFooter>&amp;C&amp;"Times New Roman,標準"&amp;9 21</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19">
    <pageSetUpPr fitToPage="1"/>
  </sheetPr>
  <dimension ref="A1:O35"/>
  <sheetViews>
    <sheetView showZeros="0" zoomScaleNormal="100" workbookViewId="0">
      <selection activeCell="A8" sqref="A8"/>
    </sheetView>
  </sheetViews>
  <sheetFormatPr defaultColWidth="9" defaultRowHeight="15.75"/>
  <cols>
    <col min="1" max="1" width="5.125" style="76" customWidth="1"/>
    <col min="2" max="2" width="14.625" style="76" customWidth="1"/>
    <col min="3" max="3" width="29.875" style="76" customWidth="1"/>
    <col min="4" max="4" width="12.125" style="76" customWidth="1"/>
    <col min="5" max="5" width="14.875" style="76" customWidth="1"/>
    <col min="6" max="6" width="14.75" style="76" customWidth="1"/>
    <col min="7" max="16384" width="9" style="76"/>
  </cols>
  <sheetData>
    <row r="1" spans="1:15" ht="16.5">
      <c r="A1" s="796" t="s">
        <v>499</v>
      </c>
      <c r="B1" s="796"/>
      <c r="C1" s="967"/>
      <c r="D1" s="796"/>
      <c r="E1" s="796"/>
      <c r="F1" s="796"/>
    </row>
    <row r="2" spans="1:15" ht="18.75" customHeight="1">
      <c r="A2" s="796" t="s">
        <v>512</v>
      </c>
      <c r="B2" s="829"/>
      <c r="C2" s="829"/>
      <c r="D2" s="829"/>
      <c r="E2" s="829"/>
      <c r="F2" s="829"/>
    </row>
    <row r="3" spans="1:15" ht="7.5" customHeight="1">
      <c r="A3" s="158"/>
      <c r="B3" s="102"/>
      <c r="C3" s="102"/>
      <c r="D3" s="102"/>
      <c r="E3" s="102"/>
      <c r="F3" s="102"/>
    </row>
    <row r="4" spans="1:15" s="102" customFormat="1" ht="24.75" customHeight="1">
      <c r="A4" s="1082" t="s">
        <v>227</v>
      </c>
      <c r="B4" s="1083"/>
      <c r="C4" s="1083"/>
      <c r="D4" s="1084">
        <f>附表1A!$C$20</f>
        <v>0</v>
      </c>
      <c r="E4" s="1085"/>
      <c r="F4" s="1085"/>
    </row>
    <row r="5" spans="1:15" s="102" customFormat="1" ht="15" customHeight="1">
      <c r="A5" s="1080" t="s">
        <v>231</v>
      </c>
      <c r="B5" s="1081"/>
      <c r="C5" s="1081"/>
      <c r="D5" s="162"/>
      <c r="E5" s="194"/>
      <c r="F5" s="194"/>
      <c r="L5" s="160"/>
      <c r="M5" s="8"/>
      <c r="N5" s="163"/>
      <c r="O5" s="163"/>
    </row>
    <row r="6" spans="1:15" s="102" customFormat="1" ht="5.25" customHeight="1">
      <c r="A6" s="99"/>
      <c r="B6" s="76"/>
      <c r="C6" s="76"/>
      <c r="L6" s="161"/>
      <c r="M6" s="161"/>
      <c r="N6" s="161"/>
      <c r="O6" s="161"/>
    </row>
    <row r="7" spans="1:15" s="102" customFormat="1" ht="18.75" customHeight="1">
      <c r="A7" s="662" t="s">
        <v>217</v>
      </c>
      <c r="B7" s="662"/>
      <c r="C7" s="662"/>
      <c r="D7" s="652">
        <f>附表1A!$C$23</f>
        <v>0</v>
      </c>
      <c r="E7" s="272"/>
      <c r="F7" s="272"/>
      <c r="L7" s="80"/>
      <c r="M7" s="80"/>
      <c r="N7" s="80"/>
      <c r="O7" s="80"/>
    </row>
    <row r="8" spans="1:15" ht="12.75" customHeight="1" thickBot="1">
      <c r="A8" s="99"/>
      <c r="L8" s="87"/>
      <c r="M8" s="87"/>
      <c r="N8" s="87"/>
      <c r="O8" s="87"/>
    </row>
    <row r="9" spans="1:15" ht="47.25" customHeight="1">
      <c r="A9" s="1099" t="s">
        <v>226</v>
      </c>
      <c r="B9" s="1103" t="s">
        <v>768</v>
      </c>
      <c r="C9" s="1107" t="s">
        <v>567</v>
      </c>
      <c r="D9" s="1053" t="s">
        <v>566</v>
      </c>
      <c r="E9" s="1106" t="s">
        <v>415</v>
      </c>
      <c r="F9" s="1049"/>
    </row>
    <row r="10" spans="1:15" ht="22.5" customHeight="1">
      <c r="A10" s="1100"/>
      <c r="B10" s="724"/>
      <c r="C10" s="724"/>
      <c r="D10" s="1055"/>
      <c r="E10" s="322" t="s">
        <v>708</v>
      </c>
      <c r="F10" s="164" t="s">
        <v>709</v>
      </c>
    </row>
    <row r="11" spans="1:15" ht="22.5" customHeight="1">
      <c r="A11" s="1101"/>
      <c r="B11" s="1104"/>
      <c r="C11" s="1104"/>
      <c r="D11" s="321"/>
      <c r="E11" s="323" t="s">
        <v>411</v>
      </c>
      <c r="F11" s="318" t="s">
        <v>412</v>
      </c>
    </row>
    <row r="12" spans="1:15" ht="20.25" customHeight="1" thickBot="1">
      <c r="A12" s="1102"/>
      <c r="B12" s="1105"/>
      <c r="C12" s="1105"/>
      <c r="D12" s="411" t="s">
        <v>558</v>
      </c>
      <c r="E12" s="412" t="s">
        <v>413</v>
      </c>
      <c r="F12" s="410" t="s">
        <v>413</v>
      </c>
    </row>
    <row r="13" spans="1:15" ht="22.5" customHeight="1">
      <c r="A13" s="1095" t="s">
        <v>563</v>
      </c>
      <c r="B13" s="1096"/>
      <c r="C13" s="1096"/>
      <c r="D13" s="1097"/>
      <c r="E13" s="1096"/>
      <c r="F13" s="1098"/>
    </row>
    <row r="14" spans="1:15" s="206" customFormat="1" ht="22.5" customHeight="1">
      <c r="A14" s="111"/>
      <c r="B14" s="6"/>
      <c r="C14" s="605"/>
      <c r="D14" s="606"/>
      <c r="E14" s="607"/>
      <c r="F14" s="608"/>
    </row>
    <row r="15" spans="1:15" s="206" customFormat="1" ht="22.5" customHeight="1">
      <c r="A15" s="111"/>
      <c r="B15" s="6"/>
      <c r="C15" s="609"/>
      <c r="D15" s="606"/>
      <c r="E15" s="607"/>
      <c r="F15" s="608"/>
    </row>
    <row r="16" spans="1:15" ht="22.5" customHeight="1" thickBot="1">
      <c r="A16" s="1093" t="s">
        <v>416</v>
      </c>
      <c r="B16" s="1094"/>
      <c r="C16" s="1094"/>
      <c r="D16" s="655">
        <f>SUM(D14:D15)</f>
        <v>0</v>
      </c>
      <c r="E16" s="656">
        <f>SUM(E14:E15)</f>
        <v>0</v>
      </c>
      <c r="F16" s="657">
        <f>SUM(F14:F15)</f>
        <v>0</v>
      </c>
    </row>
    <row r="17" spans="1:7" ht="22.5" customHeight="1">
      <c r="A17" s="1095" t="s">
        <v>417</v>
      </c>
      <c r="B17" s="1096"/>
      <c r="C17" s="1096"/>
      <c r="D17" s="1097"/>
      <c r="E17" s="1096"/>
      <c r="F17" s="1098"/>
    </row>
    <row r="18" spans="1:7" s="206" customFormat="1" ht="22.5" customHeight="1">
      <c r="A18" s="111"/>
      <c r="B18" s="6"/>
      <c r="C18" s="610"/>
      <c r="D18" s="606"/>
      <c r="E18" s="607"/>
      <c r="F18" s="608"/>
    </row>
    <row r="19" spans="1:7" s="206" customFormat="1" ht="22.5" customHeight="1">
      <c r="A19" s="111"/>
      <c r="B19" s="6"/>
      <c r="C19" s="610"/>
      <c r="D19" s="606"/>
      <c r="E19" s="607"/>
      <c r="F19" s="608"/>
    </row>
    <row r="20" spans="1:7" s="206" customFormat="1" ht="22.5" customHeight="1">
      <c r="A20" s="111"/>
      <c r="B20" s="6"/>
      <c r="C20" s="610"/>
      <c r="D20" s="606"/>
      <c r="E20" s="607"/>
      <c r="F20" s="608"/>
    </row>
    <row r="21" spans="1:7" s="206" customFormat="1" ht="22.5" customHeight="1">
      <c r="A21" s="111"/>
      <c r="B21" s="6"/>
      <c r="C21" s="610"/>
      <c r="D21" s="606"/>
      <c r="E21" s="607"/>
      <c r="F21" s="608"/>
    </row>
    <row r="22" spans="1:7" s="206" customFormat="1" ht="22.5" customHeight="1">
      <c r="A22" s="111"/>
      <c r="B22" s="6"/>
      <c r="C22" s="610"/>
      <c r="D22" s="606"/>
      <c r="E22" s="607"/>
      <c r="F22" s="608"/>
    </row>
    <row r="23" spans="1:7" ht="22.5" customHeight="1" thickBot="1">
      <c r="A23" s="1093" t="s">
        <v>603</v>
      </c>
      <c r="B23" s="1094"/>
      <c r="C23" s="1094"/>
      <c r="D23" s="655">
        <f>SUM(D18:D22)</f>
        <v>0</v>
      </c>
      <c r="E23" s="656">
        <f>SUM(E18:E22)</f>
        <v>0</v>
      </c>
      <c r="F23" s="657">
        <f>SUM(F18:F22)</f>
        <v>0</v>
      </c>
    </row>
    <row r="24" spans="1:7" ht="22.5" customHeight="1">
      <c r="A24" s="1090" t="s">
        <v>564</v>
      </c>
      <c r="B24" s="1091"/>
      <c r="C24" s="1091"/>
      <c r="D24" s="1091"/>
      <c r="E24" s="1091"/>
      <c r="F24" s="1092"/>
    </row>
    <row r="25" spans="1:7" s="206" customFormat="1" ht="22.5" customHeight="1">
      <c r="A25" s="111"/>
      <c r="B25" s="6"/>
      <c r="C25" s="609"/>
      <c r="D25" s="606"/>
      <c r="E25" s="607"/>
      <c r="F25" s="608"/>
    </row>
    <row r="26" spans="1:7" s="206" customFormat="1" ht="22.5" customHeight="1">
      <c r="A26" s="111"/>
      <c r="B26" s="6"/>
      <c r="C26" s="609"/>
      <c r="D26" s="606"/>
      <c r="E26" s="607"/>
      <c r="F26" s="608"/>
    </row>
    <row r="27" spans="1:7" s="206" customFormat="1" ht="22.5" customHeight="1">
      <c r="A27" s="111"/>
      <c r="B27" s="6"/>
      <c r="C27" s="609"/>
      <c r="D27" s="606"/>
      <c r="E27" s="607"/>
      <c r="F27" s="608"/>
    </row>
    <row r="28" spans="1:7" s="206" customFormat="1" ht="22.5" customHeight="1">
      <c r="A28" s="111"/>
      <c r="B28" s="6"/>
      <c r="C28" s="609"/>
      <c r="D28" s="606"/>
      <c r="E28" s="607"/>
      <c r="F28" s="608"/>
    </row>
    <row r="29" spans="1:7" s="206" customFormat="1" ht="22.5" customHeight="1">
      <c r="A29" s="111"/>
      <c r="B29" s="6"/>
      <c r="C29" s="609"/>
      <c r="D29" s="606"/>
      <c r="E29" s="607"/>
      <c r="F29" s="608"/>
    </row>
    <row r="30" spans="1:7" ht="22.5" customHeight="1" thickBot="1">
      <c r="A30" s="1093" t="s">
        <v>416</v>
      </c>
      <c r="B30" s="1094"/>
      <c r="C30" s="1094"/>
      <c r="D30" s="655">
        <f>SUM(D25:D29)</f>
        <v>0</v>
      </c>
      <c r="E30" s="656">
        <f>SUM(E25:E29)</f>
        <v>0</v>
      </c>
      <c r="F30" s="657">
        <f>SUM(F25:F29)</f>
        <v>0</v>
      </c>
    </row>
    <row r="31" spans="1:7" s="102" customFormat="1">
      <c r="A31" s="398" t="s">
        <v>536</v>
      </c>
    </row>
    <row r="32" spans="1:7" s="102" customFormat="1" ht="24.75" customHeight="1">
      <c r="A32" s="278" t="s">
        <v>20</v>
      </c>
      <c r="B32" s="1059" t="s">
        <v>744</v>
      </c>
      <c r="C32" s="1059"/>
      <c r="D32" s="1059"/>
      <c r="E32" s="1059"/>
      <c r="F32" s="1059"/>
      <c r="G32" s="633"/>
    </row>
    <row r="33" spans="1:10" s="102" customFormat="1" ht="63" customHeight="1">
      <c r="A33" s="103" t="s">
        <v>216</v>
      </c>
      <c r="B33" s="1059" t="s">
        <v>418</v>
      </c>
      <c r="C33" s="1059"/>
      <c r="D33" s="1059"/>
      <c r="E33" s="1059"/>
      <c r="F33" s="1059"/>
      <c r="G33" s="633"/>
    </row>
    <row r="34" spans="1:10" ht="36" customHeight="1">
      <c r="A34" s="103" t="s">
        <v>408</v>
      </c>
      <c r="B34" s="1089" t="s">
        <v>713</v>
      </c>
      <c r="C34" s="1089"/>
      <c r="D34" s="1089"/>
      <c r="E34" s="1089"/>
      <c r="F34" s="1089"/>
      <c r="G34" s="629"/>
    </row>
    <row r="35" spans="1:10" ht="31.5" customHeight="1">
      <c r="A35" s="1041" t="s">
        <v>419</v>
      </c>
      <c r="B35" s="1041"/>
      <c r="C35" s="1041"/>
      <c r="D35" s="1041"/>
      <c r="E35" s="1041"/>
      <c r="F35" s="1041"/>
      <c r="G35" s="634"/>
      <c r="H35" s="47"/>
      <c r="I35" s="47"/>
      <c r="J35" s="47"/>
    </row>
  </sheetData>
  <sheetProtection password="CAB3" sheet="1" objects="1" scenarios="1" formatCells="0" formatRows="0" insertRows="0" deleteRows="0"/>
  <mergeCells count="21">
    <mergeCell ref="D4:F4"/>
    <mergeCell ref="A1:F1"/>
    <mergeCell ref="A2:F2"/>
    <mergeCell ref="A4:C4"/>
    <mergeCell ref="A5:C5"/>
    <mergeCell ref="B33:F33"/>
    <mergeCell ref="B32:F32"/>
    <mergeCell ref="B34:F34"/>
    <mergeCell ref="A35:F35"/>
    <mergeCell ref="A7:C7"/>
    <mergeCell ref="A24:F24"/>
    <mergeCell ref="A16:C16"/>
    <mergeCell ref="D9:D10"/>
    <mergeCell ref="A13:F13"/>
    <mergeCell ref="A9:A12"/>
    <mergeCell ref="B9:B12"/>
    <mergeCell ref="E9:F9"/>
    <mergeCell ref="C9:C12"/>
    <mergeCell ref="A17:F17"/>
    <mergeCell ref="A23:C23"/>
    <mergeCell ref="A30:C30"/>
  </mergeCells>
  <phoneticPr fontId="1" type="noConversion"/>
  <printOptions horizontalCentered="1"/>
  <pageMargins left="0.55118110236220474" right="0.39370078740157483" top="0.59055118110236227" bottom="0.47244094488188981" header="0.31496062992125984" footer="0.31496062992125984"/>
  <pageSetup paperSize="9" fitToWidth="0" orientation="portrait" r:id="rId1"/>
  <headerFooter>
    <oddHeader>&amp;L&amp;"新細明體,標準"&amp;9教育局通函第&amp;"Times New Roman,標準"3/2019&amp;"新細明體,標準"號</oddHeader>
    <oddFooter>&amp;C&amp;"Times New Roman,標準"&amp;9 22</oddFooter>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工作表21"/>
  <dimension ref="A1:T77"/>
  <sheetViews>
    <sheetView showZeros="0" zoomScaleNormal="100" workbookViewId="0">
      <selection sqref="A1:O1"/>
    </sheetView>
  </sheetViews>
  <sheetFormatPr defaultColWidth="9" defaultRowHeight="15.75"/>
  <cols>
    <col min="1" max="1" width="5.125" style="76" customWidth="1"/>
    <col min="2" max="2" width="6.375" style="76" customWidth="1"/>
    <col min="3" max="3" width="10.875" style="76" customWidth="1"/>
    <col min="4" max="4" width="10.25" style="76" customWidth="1"/>
    <col min="5" max="6" width="4.75" style="76" customWidth="1"/>
    <col min="7" max="7" width="4.875" style="76" customWidth="1"/>
    <col min="8" max="8" width="4.75" style="76" customWidth="1"/>
    <col min="9" max="9" width="7.625" style="76" customWidth="1"/>
    <col min="10" max="10" width="5.75" style="76" customWidth="1"/>
    <col min="11" max="11" width="5" style="76" customWidth="1"/>
    <col min="12" max="12" width="4.125" style="76" customWidth="1"/>
    <col min="13" max="13" width="4.75" style="76" customWidth="1"/>
    <col min="14" max="14" width="4.625" style="76" customWidth="1"/>
    <col min="15" max="15" width="11.125" style="76" customWidth="1"/>
    <col min="16" max="16384" width="9" style="76"/>
  </cols>
  <sheetData>
    <row r="1" spans="1:16" ht="16.5">
      <c r="A1" s="796" t="s">
        <v>477</v>
      </c>
      <c r="B1" s="796"/>
      <c r="C1" s="967"/>
      <c r="D1" s="796"/>
      <c r="E1" s="796"/>
      <c r="F1" s="796"/>
      <c r="G1" s="796"/>
      <c r="H1" s="796"/>
      <c r="I1" s="796"/>
      <c r="J1" s="796"/>
      <c r="K1" s="796"/>
      <c r="L1" s="796"/>
      <c r="M1" s="796"/>
      <c r="N1" s="796"/>
      <c r="O1" s="796"/>
    </row>
    <row r="2" spans="1:16" ht="18.75" customHeight="1">
      <c r="A2" s="1122" t="s">
        <v>478</v>
      </c>
      <c r="B2" s="1123"/>
      <c r="C2" s="1123"/>
      <c r="D2" s="1123"/>
      <c r="E2" s="1123"/>
      <c r="F2" s="1123"/>
      <c r="G2" s="1123"/>
      <c r="H2" s="1123"/>
      <c r="I2" s="1123"/>
      <c r="J2" s="1123"/>
      <c r="K2" s="1123"/>
      <c r="L2" s="1123"/>
      <c r="M2" s="1123"/>
      <c r="N2" s="1123"/>
      <c r="O2" s="1123"/>
    </row>
    <row r="3" spans="1:16" ht="16.5">
      <c r="A3" s="796" t="s">
        <v>479</v>
      </c>
      <c r="B3" s="665"/>
      <c r="C3" s="665"/>
      <c r="D3" s="665"/>
      <c r="E3" s="665"/>
      <c r="F3" s="665"/>
      <c r="G3" s="665"/>
      <c r="H3" s="665"/>
      <c r="I3" s="665"/>
      <c r="J3" s="665"/>
      <c r="K3" s="665"/>
      <c r="L3" s="665"/>
      <c r="M3" s="665"/>
      <c r="N3" s="665"/>
      <c r="O3" s="665"/>
    </row>
    <row r="4" spans="1:16" ht="8.25" customHeight="1">
      <c r="A4" s="269"/>
      <c r="B4" s="268"/>
      <c r="C4" s="268"/>
      <c r="D4" s="268"/>
      <c r="E4" s="268"/>
      <c r="F4" s="268"/>
      <c r="G4" s="268"/>
      <c r="H4" s="268"/>
      <c r="I4" s="268"/>
      <c r="J4" s="268"/>
      <c r="K4" s="268"/>
      <c r="L4" s="268"/>
      <c r="M4" s="268"/>
      <c r="N4" s="268"/>
      <c r="O4" s="268"/>
    </row>
    <row r="5" spans="1:16">
      <c r="A5" s="1124" t="s">
        <v>714</v>
      </c>
      <c r="B5" s="1125"/>
      <c r="C5" s="1125"/>
      <c r="D5" s="1125"/>
      <c r="E5" s="1125"/>
      <c r="F5" s="1125"/>
      <c r="G5" s="1125"/>
      <c r="H5" s="1125"/>
      <c r="I5" s="1125"/>
      <c r="J5" s="1125"/>
      <c r="K5" s="1125"/>
      <c r="L5" s="1125"/>
      <c r="M5" s="1125"/>
      <c r="N5" s="1125"/>
      <c r="O5" s="1126"/>
    </row>
    <row r="6" spans="1:16" ht="21" customHeight="1">
      <c r="A6" s="1127"/>
      <c r="B6" s="1128"/>
      <c r="C6" s="1128"/>
      <c r="D6" s="1128"/>
      <c r="E6" s="1128"/>
      <c r="F6" s="1128"/>
      <c r="G6" s="1128"/>
      <c r="H6" s="1128"/>
      <c r="I6" s="1128"/>
      <c r="J6" s="1128"/>
      <c r="K6" s="1128"/>
      <c r="L6" s="1128"/>
      <c r="M6" s="1128"/>
      <c r="N6" s="1128"/>
      <c r="O6" s="1129"/>
    </row>
    <row r="7" spans="1:16" ht="29.25" customHeight="1">
      <c r="A7" s="1139" t="s">
        <v>755</v>
      </c>
      <c r="B7" s="1139"/>
      <c r="C7" s="1139"/>
      <c r="D7" s="1139"/>
      <c r="E7" s="1139"/>
      <c r="F7" s="1139"/>
      <c r="G7" s="779">
        <f>附表1A!$C$20</f>
        <v>0</v>
      </c>
      <c r="H7" s="779"/>
      <c r="I7" s="1119"/>
      <c r="J7" s="1119"/>
      <c r="K7" s="1119"/>
      <c r="L7" s="1119"/>
      <c r="M7" s="1119"/>
      <c r="N7" s="1119"/>
      <c r="O7" s="1119"/>
      <c r="P7" s="177"/>
    </row>
    <row r="8" spans="1:16" ht="15" customHeight="1">
      <c r="A8" s="1080" t="s">
        <v>231</v>
      </c>
      <c r="B8" s="1118"/>
      <c r="C8" s="1118"/>
      <c r="D8" s="370"/>
      <c r="E8" s="370"/>
      <c r="F8" s="370"/>
      <c r="G8" s="162"/>
      <c r="H8" s="162"/>
      <c r="I8" s="194"/>
      <c r="J8" s="194"/>
      <c r="K8" s="194"/>
      <c r="L8" s="194"/>
      <c r="M8" s="194"/>
      <c r="N8" s="194"/>
      <c r="O8" s="194"/>
      <c r="P8" s="194"/>
    </row>
    <row r="9" spans="1:16" ht="7.5" customHeight="1">
      <c r="A9" s="271"/>
      <c r="P9" s="87"/>
    </row>
    <row r="10" spans="1:16" ht="19.5" customHeight="1">
      <c r="A10" s="101" t="s">
        <v>560</v>
      </c>
      <c r="B10" s="101"/>
      <c r="C10" s="169"/>
      <c r="D10" s="1140">
        <f>附表1A!$C$23</f>
        <v>0</v>
      </c>
      <c r="E10" s="1140"/>
      <c r="F10" s="1140"/>
      <c r="G10" s="1140"/>
      <c r="I10" s="1121" t="s">
        <v>480</v>
      </c>
      <c r="J10" s="1160"/>
      <c r="K10" s="1141"/>
      <c r="L10" s="1142"/>
      <c r="M10" s="1142"/>
      <c r="P10" s="101"/>
    </row>
    <row r="11" spans="1:16" ht="7.5" customHeight="1">
      <c r="A11" s="101"/>
      <c r="B11" s="101"/>
      <c r="C11" s="101"/>
      <c r="D11" s="101"/>
      <c r="E11" s="101"/>
      <c r="F11" s="101"/>
      <c r="G11" s="101"/>
      <c r="H11" s="101"/>
      <c r="I11" s="101"/>
      <c r="J11" s="101"/>
      <c r="K11" s="104"/>
      <c r="L11" s="104"/>
      <c r="M11" s="104"/>
      <c r="N11" s="104"/>
      <c r="O11" s="104"/>
      <c r="P11" s="101"/>
    </row>
    <row r="12" spans="1:16" s="327" customFormat="1" ht="16.5">
      <c r="A12" s="101" t="s">
        <v>561</v>
      </c>
      <c r="B12" s="326"/>
      <c r="C12" s="328"/>
      <c r="D12" s="1143"/>
      <c r="E12" s="1142"/>
      <c r="F12" s="1142"/>
      <c r="G12" s="1142"/>
      <c r="H12" s="1142"/>
      <c r="I12" s="1142"/>
      <c r="J12" s="1142"/>
      <c r="K12" s="1142"/>
      <c r="L12" s="1142"/>
      <c r="M12" s="1142"/>
      <c r="N12" s="1142"/>
      <c r="O12" s="1142"/>
      <c r="P12" s="326"/>
    </row>
    <row r="13" spans="1:16" s="327" customFormat="1" ht="26.25" customHeight="1">
      <c r="A13" s="1119"/>
      <c r="B13" s="1138"/>
      <c r="C13" s="1138"/>
      <c r="D13" s="1138"/>
      <c r="E13" s="1138"/>
      <c r="F13" s="1138"/>
      <c r="G13" s="1138"/>
      <c r="H13" s="1138"/>
      <c r="I13" s="1138"/>
      <c r="J13" s="1138"/>
      <c r="K13" s="1138"/>
      <c r="L13" s="1138"/>
      <c r="M13" s="1138"/>
      <c r="N13" s="1138"/>
      <c r="O13" s="1138"/>
      <c r="P13" s="326"/>
    </row>
    <row r="14" spans="1:16" ht="12.75" customHeight="1" thickBot="1">
      <c r="A14" s="101"/>
      <c r="B14" s="101"/>
      <c r="C14" s="101"/>
      <c r="D14" s="101"/>
      <c r="E14" s="101"/>
      <c r="F14" s="101"/>
      <c r="G14" s="101"/>
      <c r="H14" s="101"/>
      <c r="I14" s="101"/>
      <c r="J14" s="101"/>
      <c r="K14" s="104"/>
      <c r="L14" s="104"/>
      <c r="M14" s="104"/>
      <c r="N14" s="104"/>
      <c r="O14" s="104"/>
      <c r="P14" s="101"/>
    </row>
    <row r="15" spans="1:16" s="330" customFormat="1" ht="20.25" customHeight="1">
      <c r="A15" s="1115" t="s">
        <v>481</v>
      </c>
      <c r="B15" s="1116"/>
      <c r="C15" s="1116"/>
      <c r="D15" s="1116"/>
      <c r="E15" s="1116"/>
      <c r="F15" s="1116"/>
      <c r="G15" s="1116"/>
      <c r="H15" s="1116"/>
      <c r="I15" s="1116"/>
      <c r="J15" s="1116"/>
      <c r="K15" s="1116"/>
      <c r="L15" s="1116"/>
      <c r="M15" s="1116"/>
      <c r="N15" s="1116"/>
      <c r="O15" s="1117"/>
      <c r="P15" s="329"/>
    </row>
    <row r="16" spans="1:16" s="331" customFormat="1" ht="21.75" customHeight="1">
      <c r="A16" s="349" t="s">
        <v>12</v>
      </c>
      <c r="B16" s="347" t="s">
        <v>715</v>
      </c>
      <c r="C16" s="332"/>
      <c r="D16" s="332"/>
      <c r="E16" s="332"/>
      <c r="F16" s="332"/>
      <c r="I16" s="1132"/>
      <c r="J16" s="1132"/>
      <c r="K16" s="1133"/>
      <c r="L16" s="1134"/>
      <c r="M16" s="177"/>
      <c r="N16" s="177"/>
      <c r="O16" s="333"/>
    </row>
    <row r="17" spans="1:19" s="331" customFormat="1" ht="21.75" customHeight="1">
      <c r="A17" s="350" t="s">
        <v>450</v>
      </c>
      <c r="B17" s="348" t="s">
        <v>716</v>
      </c>
      <c r="C17" s="334"/>
      <c r="D17" s="334"/>
      <c r="E17" s="334"/>
      <c r="F17" s="334"/>
      <c r="G17" s="334"/>
      <c r="H17" s="334"/>
      <c r="I17" s="1130"/>
      <c r="J17" s="1130"/>
      <c r="K17" s="1131"/>
      <c r="L17" s="372" t="s">
        <v>497</v>
      </c>
      <c r="M17" s="371"/>
      <c r="N17" s="371"/>
      <c r="O17" s="335"/>
    </row>
    <row r="18" spans="1:19" s="331" customFormat="1" ht="21.75" customHeight="1">
      <c r="A18" s="350" t="s">
        <v>13</v>
      </c>
      <c r="B18" s="348" t="s">
        <v>717</v>
      </c>
      <c r="C18" s="334"/>
      <c r="D18" s="334"/>
      <c r="E18" s="334"/>
      <c r="F18" s="334"/>
      <c r="G18" s="1135"/>
      <c r="H18" s="1135"/>
      <c r="I18" s="1136"/>
      <c r="J18" s="1136"/>
      <c r="K18" s="1136"/>
      <c r="L18" s="1137"/>
      <c r="M18" s="371"/>
      <c r="N18" s="371"/>
      <c r="O18" s="335"/>
    </row>
    <row r="19" spans="1:19" s="336" customFormat="1">
      <c r="A19" s="1112"/>
      <c r="B19" s="1113"/>
      <c r="C19" s="1113"/>
      <c r="D19" s="1113"/>
      <c r="E19" s="1113"/>
      <c r="F19" s="1113"/>
      <c r="G19" s="1113"/>
      <c r="H19" s="1113"/>
      <c r="I19" s="1113"/>
      <c r="J19" s="1113"/>
      <c r="K19" s="1113"/>
      <c r="L19" s="1113"/>
      <c r="M19" s="1113"/>
      <c r="N19" s="1113"/>
      <c r="O19" s="1114"/>
      <c r="P19" s="337"/>
    </row>
    <row r="20" spans="1:19" s="336" customFormat="1" ht="20.25" customHeight="1">
      <c r="A20" s="1112" t="s">
        <v>482</v>
      </c>
      <c r="B20" s="1113"/>
      <c r="C20" s="1113"/>
      <c r="D20" s="1113"/>
      <c r="E20" s="1113"/>
      <c r="F20" s="1113"/>
      <c r="G20" s="1113"/>
      <c r="H20" s="1113"/>
      <c r="I20" s="1113"/>
      <c r="J20" s="1113"/>
      <c r="K20" s="1113"/>
      <c r="L20" s="1113"/>
      <c r="M20" s="1113"/>
      <c r="N20" s="1113"/>
      <c r="O20" s="1114"/>
      <c r="P20" s="337"/>
    </row>
    <row r="21" spans="1:19" s="336" customFormat="1" ht="23.25" customHeight="1">
      <c r="A21" s="399" t="s">
        <v>476</v>
      </c>
      <c r="B21" s="347" t="s">
        <v>718</v>
      </c>
      <c r="C21" s="347"/>
      <c r="D21" s="347"/>
      <c r="E21" s="1176"/>
      <c r="F21" s="1134"/>
      <c r="G21" s="1134"/>
      <c r="H21" s="400" t="s">
        <v>451</v>
      </c>
      <c r="I21" s="347"/>
      <c r="J21" s="347"/>
      <c r="K21" s="347"/>
      <c r="L21" s="347"/>
      <c r="M21" s="347"/>
      <c r="N21" s="347"/>
      <c r="O21" s="401"/>
      <c r="P21" s="340"/>
    </row>
    <row r="22" spans="1:19" s="87" customFormat="1" ht="23.25" customHeight="1">
      <c r="A22" s="352"/>
      <c r="B22" s="339" t="s">
        <v>443</v>
      </c>
      <c r="C22" s="1120" t="s">
        <v>761</v>
      </c>
      <c r="D22" s="1120"/>
      <c r="E22" s="1120"/>
      <c r="F22" s="1120"/>
      <c r="G22" s="1121"/>
      <c r="H22" s="177"/>
      <c r="I22" s="1133"/>
      <c r="J22" s="1133"/>
      <c r="K22" s="1133"/>
      <c r="L22" s="1120" t="s">
        <v>723</v>
      </c>
      <c r="M22" s="1154"/>
      <c r="N22" s="1154"/>
      <c r="O22" s="1155"/>
      <c r="P22" s="216"/>
    </row>
    <row r="23" spans="1:19" s="87" customFormat="1" ht="23.25" customHeight="1">
      <c r="A23" s="352"/>
      <c r="B23" s="339" t="s">
        <v>452</v>
      </c>
      <c r="C23" s="1120" t="s">
        <v>760</v>
      </c>
      <c r="D23" s="1120"/>
      <c r="E23" s="1120"/>
      <c r="F23" s="1120"/>
      <c r="G23" s="1121"/>
      <c r="H23" s="177"/>
      <c r="I23" s="1133"/>
      <c r="J23" s="1133"/>
      <c r="K23" s="1133"/>
      <c r="L23" s="1120" t="s">
        <v>723</v>
      </c>
      <c r="M23" s="1154"/>
      <c r="N23" s="1154"/>
      <c r="O23" s="1155"/>
      <c r="P23" s="216"/>
    </row>
    <row r="24" spans="1:19" s="87" customFormat="1" ht="23.25" customHeight="1">
      <c r="A24" s="352"/>
      <c r="B24" s="339" t="s">
        <v>453</v>
      </c>
      <c r="C24" s="1120" t="s">
        <v>759</v>
      </c>
      <c r="D24" s="1120"/>
      <c r="E24" s="1120"/>
      <c r="F24" s="1120"/>
      <c r="G24" s="1121"/>
      <c r="H24" s="177"/>
      <c r="I24" s="1133"/>
      <c r="J24" s="1133"/>
      <c r="K24" s="1133"/>
      <c r="L24" s="1120" t="s">
        <v>723</v>
      </c>
      <c r="M24" s="1154"/>
      <c r="N24" s="1154"/>
      <c r="O24" s="1155"/>
      <c r="P24" s="216"/>
    </row>
    <row r="25" spans="1:19" s="87" customFormat="1" ht="23.25" customHeight="1">
      <c r="A25" s="352"/>
      <c r="B25" s="339" t="s">
        <v>454</v>
      </c>
      <c r="C25" s="1120" t="s">
        <v>758</v>
      </c>
      <c r="D25" s="1120"/>
      <c r="E25" s="1120"/>
      <c r="F25" s="1120"/>
      <c r="G25" s="1121"/>
      <c r="H25" s="177"/>
      <c r="I25" s="1133"/>
      <c r="J25" s="1133"/>
      <c r="K25" s="1133"/>
      <c r="L25" s="1120" t="s">
        <v>723</v>
      </c>
      <c r="M25" s="1154"/>
      <c r="N25" s="1154"/>
      <c r="O25" s="1155"/>
      <c r="P25" s="216"/>
    </row>
    <row r="26" spans="1:19" s="87" customFormat="1" ht="23.25" customHeight="1">
      <c r="A26" s="352"/>
      <c r="B26" s="339" t="s">
        <v>455</v>
      </c>
      <c r="C26" s="1120" t="s">
        <v>757</v>
      </c>
      <c r="D26" s="1120"/>
      <c r="E26" s="1120"/>
      <c r="F26" s="1120"/>
      <c r="G26" s="1121"/>
      <c r="H26" s="177"/>
      <c r="I26" s="1133"/>
      <c r="J26" s="1133"/>
      <c r="K26" s="1133"/>
      <c r="L26" s="1120" t="s">
        <v>723</v>
      </c>
      <c r="M26" s="1154"/>
      <c r="N26" s="1154"/>
      <c r="O26" s="1155"/>
      <c r="P26" s="216"/>
    </row>
    <row r="27" spans="1:19" s="87" customFormat="1" ht="23.25" customHeight="1">
      <c r="A27" s="352"/>
      <c r="B27" s="339" t="s">
        <v>456</v>
      </c>
      <c r="C27" s="1120" t="s">
        <v>756</v>
      </c>
      <c r="D27" s="1120"/>
      <c r="E27" s="1120"/>
      <c r="F27" s="1120"/>
      <c r="G27" s="1121"/>
      <c r="H27" s="177"/>
      <c r="I27" s="1133"/>
      <c r="J27" s="1133"/>
      <c r="K27" s="1133"/>
      <c r="L27" s="1120" t="s">
        <v>723</v>
      </c>
      <c r="M27" s="1154"/>
      <c r="N27" s="1154"/>
      <c r="O27" s="1155"/>
      <c r="P27" s="216"/>
    </row>
    <row r="28" spans="1:19" s="87" customFormat="1" ht="23.25" customHeight="1">
      <c r="A28" s="352"/>
      <c r="B28" s="339"/>
      <c r="C28" s="1146"/>
      <c r="D28" s="1146"/>
      <c r="E28" s="1146"/>
      <c r="F28" s="1146"/>
      <c r="G28" s="1146"/>
      <c r="H28" s="177"/>
      <c r="I28" s="177"/>
      <c r="J28" s="177"/>
      <c r="K28" s="177"/>
      <c r="L28" s="177"/>
      <c r="M28" s="177"/>
      <c r="N28" s="177"/>
      <c r="O28" s="353"/>
      <c r="P28" s="216"/>
    </row>
    <row r="29" spans="1:19" s="87" customFormat="1" ht="23.25" customHeight="1">
      <c r="A29" s="352"/>
      <c r="B29" s="339" t="s">
        <v>457</v>
      </c>
      <c r="C29" s="87" t="s">
        <v>491</v>
      </c>
      <c r="D29" s="611"/>
      <c r="E29" s="177" t="s">
        <v>492</v>
      </c>
      <c r="F29" s="611"/>
      <c r="G29" s="87" t="s">
        <v>495</v>
      </c>
      <c r="H29" s="597"/>
      <c r="I29" s="375" t="s">
        <v>494</v>
      </c>
      <c r="J29" s="597"/>
      <c r="K29" s="177" t="s">
        <v>492</v>
      </c>
      <c r="L29" s="597"/>
      <c r="M29" s="87" t="s">
        <v>495</v>
      </c>
      <c r="N29" s="597"/>
      <c r="O29" s="376" t="s">
        <v>496</v>
      </c>
      <c r="P29" s="216"/>
      <c r="S29" s="343"/>
    </row>
    <row r="30" spans="1:19" s="87" customFormat="1">
      <c r="A30" s="355"/>
      <c r="B30" s="338"/>
      <c r="C30" s="338"/>
      <c r="D30" s="338"/>
      <c r="E30" s="338"/>
      <c r="F30" s="338"/>
      <c r="G30" s="338"/>
      <c r="H30" s="338"/>
      <c r="I30" s="338"/>
      <c r="J30" s="338"/>
      <c r="K30" s="338"/>
      <c r="L30" s="338"/>
      <c r="M30" s="338"/>
      <c r="N30" s="338"/>
      <c r="O30" s="324"/>
      <c r="P30" s="216"/>
    </row>
    <row r="31" spans="1:19" s="87" customFormat="1" ht="20.25" customHeight="1">
      <c r="A31" s="399" t="s">
        <v>459</v>
      </c>
      <c r="B31" s="344"/>
      <c r="C31" s="1166" t="s">
        <v>458</v>
      </c>
      <c r="D31" s="1166"/>
      <c r="E31" s="1166"/>
      <c r="F31" s="1166"/>
      <c r="G31" s="1167"/>
      <c r="H31" s="101"/>
      <c r="I31" s="167"/>
      <c r="J31" s="167"/>
      <c r="K31" s="167"/>
      <c r="L31" s="167"/>
      <c r="M31" s="167"/>
      <c r="N31" s="167"/>
      <c r="O31" s="612"/>
      <c r="P31" s="216"/>
    </row>
    <row r="32" spans="1:19" s="87" customFormat="1" ht="22.5" customHeight="1">
      <c r="A32" s="358"/>
      <c r="B32" s="356"/>
      <c r="C32" s="343" t="s">
        <v>471</v>
      </c>
      <c r="D32" s="1161"/>
      <c r="E32" s="1142"/>
      <c r="F32" s="177" t="s">
        <v>472</v>
      </c>
      <c r="J32" s="1170"/>
      <c r="K32" s="1170"/>
      <c r="L32" s="1170"/>
      <c r="M32" s="1181" t="s">
        <v>473</v>
      </c>
      <c r="N32" s="1182"/>
      <c r="O32" s="1183"/>
      <c r="P32" s="168"/>
      <c r="Q32" s="216"/>
    </row>
    <row r="33" spans="1:17" s="87" customFormat="1" ht="20.25" customHeight="1">
      <c r="A33" s="358"/>
      <c r="B33" s="344"/>
      <c r="C33" s="1147" t="s">
        <v>493</v>
      </c>
      <c r="D33" s="1168"/>
      <c r="E33" s="1133"/>
      <c r="F33" s="1134"/>
      <c r="G33" s="1134"/>
      <c r="H33" s="1147" t="s">
        <v>475</v>
      </c>
      <c r="I33" s="1160"/>
      <c r="K33" s="343"/>
      <c r="L33" s="343"/>
      <c r="M33" s="343"/>
      <c r="N33" s="343"/>
      <c r="O33" s="359"/>
      <c r="P33" s="168"/>
      <c r="Q33" s="216"/>
    </row>
    <row r="34" spans="1:17" s="87" customFormat="1">
      <c r="A34" s="358"/>
      <c r="B34" s="344"/>
      <c r="C34" s="343"/>
      <c r="D34" s="343"/>
      <c r="E34" s="343"/>
      <c r="F34" s="343"/>
      <c r="G34" s="177"/>
      <c r="H34" s="177"/>
      <c r="I34" s="344"/>
      <c r="J34" s="344"/>
      <c r="K34" s="343"/>
      <c r="L34" s="343"/>
      <c r="M34" s="343"/>
      <c r="N34" s="343"/>
      <c r="O34" s="359"/>
      <c r="P34" s="168"/>
      <c r="Q34" s="216"/>
    </row>
    <row r="35" spans="1:17" s="87" customFormat="1" ht="22.5" customHeight="1">
      <c r="A35" s="360" t="s">
        <v>470</v>
      </c>
      <c r="B35" s="1109" t="s">
        <v>762</v>
      </c>
      <c r="C35" s="1110"/>
      <c r="D35" s="1110"/>
      <c r="E35" s="1110"/>
      <c r="F35" s="1110"/>
      <c r="G35" s="1110"/>
      <c r="H35" s="1110"/>
      <c r="I35" s="1110"/>
      <c r="J35" s="1110"/>
      <c r="K35" s="1110"/>
      <c r="L35" s="1110"/>
      <c r="M35" s="1110"/>
      <c r="N35" s="1110"/>
      <c r="O35" s="1111"/>
      <c r="P35" s="168"/>
      <c r="Q35" s="216"/>
    </row>
    <row r="36" spans="1:17" s="87" customFormat="1" ht="20.25" customHeight="1">
      <c r="A36" s="358"/>
      <c r="B36" s="1146"/>
      <c r="C36" s="1146"/>
      <c r="D36" s="1146"/>
      <c r="E36" s="1146"/>
      <c r="F36" s="1146"/>
      <c r="G36" s="1146"/>
      <c r="H36" s="1146"/>
      <c r="I36" s="1146"/>
      <c r="J36" s="1146"/>
      <c r="K36" s="1146"/>
      <c r="L36" s="1146"/>
      <c r="M36" s="1146"/>
      <c r="N36" s="1146"/>
      <c r="O36" s="1171"/>
      <c r="P36" s="168"/>
      <c r="Q36" s="216"/>
    </row>
    <row r="37" spans="1:17" s="87" customFormat="1" ht="47.25" customHeight="1" thickBot="1">
      <c r="A37" s="361"/>
      <c r="B37" s="1179" t="s">
        <v>562</v>
      </c>
      <c r="C37" s="1179"/>
      <c r="D37" s="1179"/>
      <c r="E37" s="1179"/>
      <c r="F37" s="1179"/>
      <c r="G37" s="1179"/>
      <c r="H37" s="1179"/>
      <c r="I37" s="1179"/>
      <c r="J37" s="1179"/>
      <c r="K37" s="1179"/>
      <c r="L37" s="1179"/>
      <c r="M37" s="1179"/>
      <c r="N37" s="1179"/>
      <c r="O37" s="1180"/>
      <c r="P37" s="168"/>
      <c r="Q37" s="216"/>
    </row>
    <row r="38" spans="1:17" s="87" customFormat="1" ht="31.5" customHeight="1">
      <c r="B38" s="368"/>
      <c r="C38" s="368"/>
      <c r="D38" s="368"/>
      <c r="E38" s="368"/>
      <c r="F38" s="368"/>
      <c r="G38" s="368"/>
      <c r="H38" s="368"/>
      <c r="I38" s="368"/>
      <c r="J38" s="368"/>
      <c r="K38" s="368"/>
      <c r="L38" s="368"/>
      <c r="M38" s="368"/>
      <c r="N38" s="368"/>
      <c r="O38" s="368"/>
      <c r="P38" s="168"/>
      <c r="Q38" s="216"/>
    </row>
    <row r="39" spans="1:17" s="87" customFormat="1">
      <c r="A39" s="1156">
        <v>23</v>
      </c>
      <c r="B39" s="1157"/>
      <c r="C39" s="1157"/>
      <c r="D39" s="1157"/>
      <c r="E39" s="1157"/>
      <c r="F39" s="1157"/>
      <c r="G39" s="1157"/>
      <c r="H39" s="1157"/>
      <c r="I39" s="1157"/>
      <c r="J39" s="1157"/>
      <c r="K39" s="1157"/>
      <c r="L39" s="1157"/>
      <c r="M39" s="1157"/>
      <c r="N39" s="1157"/>
      <c r="O39" s="1157"/>
      <c r="P39" s="168"/>
      <c r="Q39" s="216"/>
    </row>
    <row r="40" spans="1:17" ht="16.5">
      <c r="A40" s="796" t="s">
        <v>477</v>
      </c>
      <c r="B40" s="796"/>
      <c r="C40" s="796"/>
      <c r="D40" s="796"/>
      <c r="E40" s="796"/>
      <c r="F40" s="796"/>
      <c r="G40" s="796"/>
      <c r="H40" s="796"/>
      <c r="I40" s="796"/>
      <c r="J40" s="796"/>
      <c r="K40" s="796"/>
      <c r="L40" s="796"/>
      <c r="M40" s="796"/>
      <c r="N40" s="796"/>
      <c r="O40" s="796"/>
    </row>
    <row r="41" spans="1:17" ht="18.75" customHeight="1">
      <c r="A41" s="1122" t="s">
        <v>483</v>
      </c>
      <c r="B41" s="1123"/>
      <c r="C41" s="1123"/>
      <c r="D41" s="1123"/>
      <c r="E41" s="1123"/>
      <c r="F41" s="1123"/>
      <c r="G41" s="1123"/>
      <c r="H41" s="1123"/>
      <c r="I41" s="1123"/>
      <c r="J41" s="1123"/>
      <c r="K41" s="1123"/>
      <c r="L41" s="1123"/>
      <c r="M41" s="1123"/>
      <c r="N41" s="1123"/>
      <c r="O41" s="1123"/>
    </row>
    <row r="42" spans="1:17" ht="6" customHeight="1" thickBot="1">
      <c r="A42" s="346"/>
      <c r="B42" s="388"/>
      <c r="C42" s="47"/>
      <c r="D42" s="47"/>
      <c r="E42" s="47"/>
      <c r="F42" s="47"/>
      <c r="G42" s="47"/>
      <c r="H42" s="47"/>
      <c r="I42" s="47"/>
      <c r="J42" s="47"/>
      <c r="K42" s="47"/>
      <c r="L42" s="47"/>
      <c r="M42" s="47"/>
      <c r="N42" s="47"/>
      <c r="O42" s="47"/>
    </row>
    <row r="43" spans="1:17" s="87" customFormat="1" ht="37.5" customHeight="1">
      <c r="A43" s="362" t="s">
        <v>469</v>
      </c>
      <c r="B43" s="363"/>
      <c r="C43" s="1172" t="s">
        <v>474</v>
      </c>
      <c r="D43" s="1172"/>
      <c r="E43" s="1172"/>
      <c r="F43" s="1172"/>
      <c r="G43" s="1173"/>
      <c r="H43" s="1173"/>
      <c r="I43" s="1173"/>
      <c r="J43" s="1173"/>
      <c r="K43" s="1173"/>
      <c r="L43" s="1173"/>
      <c r="M43" s="1173"/>
      <c r="N43" s="1173"/>
      <c r="O43" s="1174"/>
      <c r="P43" s="216"/>
    </row>
    <row r="44" spans="1:17" s="87" customFormat="1" ht="16.5">
      <c r="A44" s="358"/>
      <c r="B44" s="356"/>
      <c r="C44" s="1169" t="s">
        <v>484</v>
      </c>
      <c r="D44" s="1169"/>
      <c r="E44" s="1169"/>
      <c r="F44" s="1169"/>
      <c r="G44" s="1148"/>
      <c r="H44" s="1133"/>
      <c r="I44" s="1134"/>
      <c r="J44" s="1134"/>
      <c r="K44" s="1169" t="s">
        <v>485</v>
      </c>
      <c r="L44" s="1169"/>
      <c r="M44" s="1169"/>
      <c r="N44" s="1169"/>
      <c r="O44" s="1149"/>
      <c r="P44" s="168"/>
      <c r="Q44" s="216"/>
    </row>
    <row r="45" spans="1:17" s="87" customFormat="1" ht="16.5">
      <c r="A45" s="358"/>
      <c r="B45" s="344"/>
      <c r="C45" s="1120" t="s">
        <v>724</v>
      </c>
      <c r="D45" s="1184"/>
      <c r="E45" s="389"/>
      <c r="F45" s="389"/>
      <c r="G45" s="392"/>
      <c r="H45" s="392"/>
      <c r="I45" s="344"/>
      <c r="J45" s="344"/>
      <c r="K45" s="389"/>
      <c r="L45" s="389"/>
      <c r="M45" s="389"/>
      <c r="N45" s="389"/>
      <c r="O45" s="391"/>
      <c r="P45" s="168"/>
      <c r="Q45" s="216"/>
    </row>
    <row r="46" spans="1:17" s="87" customFormat="1">
      <c r="A46" s="358"/>
      <c r="B46" s="344"/>
      <c r="C46" s="389"/>
      <c r="D46" s="389"/>
      <c r="E46" s="389"/>
      <c r="F46" s="389"/>
      <c r="G46" s="392"/>
      <c r="H46" s="392"/>
      <c r="I46" s="344"/>
      <c r="J46" s="344"/>
      <c r="K46" s="389"/>
      <c r="L46" s="389"/>
      <c r="M46" s="389"/>
      <c r="N46" s="389"/>
      <c r="O46" s="391"/>
      <c r="P46" s="168"/>
      <c r="Q46" s="216"/>
    </row>
    <row r="47" spans="1:17" s="87" customFormat="1" ht="16.5">
      <c r="A47" s="351" t="s">
        <v>461</v>
      </c>
      <c r="B47" s="356"/>
      <c r="C47" s="1150" t="s">
        <v>725</v>
      </c>
      <c r="D47" s="1150"/>
      <c r="E47" s="1150"/>
      <c r="F47" s="1150"/>
      <c r="G47" s="1151"/>
      <c r="H47" s="1151"/>
      <c r="I47" s="1151"/>
      <c r="J47" s="1162"/>
      <c r="K47" s="1134"/>
      <c r="L47" s="1134"/>
      <c r="M47" s="1163" t="s">
        <v>462</v>
      </c>
      <c r="N47" s="1164"/>
      <c r="O47" s="1165"/>
      <c r="P47" s="216"/>
    </row>
    <row r="48" spans="1:17" s="87" customFormat="1" ht="20.25" customHeight="1">
      <c r="A48" s="351"/>
      <c r="B48" s="344"/>
      <c r="C48" s="597"/>
      <c r="D48" s="630" t="s">
        <v>726</v>
      </c>
      <c r="E48" s="389"/>
      <c r="F48" s="389"/>
      <c r="H48" s="392"/>
      <c r="I48" s="341"/>
      <c r="J48" s="341"/>
      <c r="K48" s="341"/>
      <c r="L48" s="341"/>
      <c r="M48" s="341"/>
      <c r="N48" s="341"/>
      <c r="O48" s="357"/>
      <c r="P48" s="216"/>
    </row>
    <row r="49" spans="1:20" s="87" customFormat="1">
      <c r="A49" s="351"/>
      <c r="B49" s="344"/>
      <c r="C49" s="389"/>
      <c r="D49" s="389"/>
      <c r="E49" s="389"/>
      <c r="F49" s="389"/>
      <c r="G49" s="392"/>
      <c r="H49" s="392"/>
      <c r="I49" s="341"/>
      <c r="J49" s="341"/>
      <c r="K49" s="341"/>
      <c r="L49" s="341"/>
      <c r="M49" s="341"/>
      <c r="N49" s="341"/>
      <c r="O49" s="357"/>
      <c r="P49" s="216"/>
    </row>
    <row r="50" spans="1:20" s="87" customFormat="1" ht="16.5">
      <c r="A50" s="358"/>
      <c r="B50" s="356"/>
      <c r="C50" s="1147" t="s">
        <v>463</v>
      </c>
      <c r="D50" s="1168"/>
      <c r="E50" s="1133"/>
      <c r="F50" s="1134"/>
      <c r="G50" s="1134"/>
      <c r="H50" s="364" t="s">
        <v>464</v>
      </c>
      <c r="I50" s="364"/>
      <c r="J50" s="364"/>
      <c r="K50" s="364"/>
      <c r="L50" s="364"/>
      <c r="M50" s="364"/>
      <c r="N50" s="373"/>
      <c r="O50" s="374"/>
      <c r="P50" s="168"/>
      <c r="Q50" s="216"/>
    </row>
    <row r="51" spans="1:20" s="87" customFormat="1" ht="16.5">
      <c r="A51" s="358"/>
      <c r="B51" s="344"/>
      <c r="C51" s="1147" t="s">
        <v>465</v>
      </c>
      <c r="D51" s="1168"/>
      <c r="E51" s="1177"/>
      <c r="F51" s="1178"/>
      <c r="G51" s="1178"/>
      <c r="H51" s="392"/>
      <c r="I51" s="364" t="s">
        <v>466</v>
      </c>
      <c r="J51" s="1133"/>
      <c r="K51" s="1134"/>
      <c r="L51" s="391" t="s">
        <v>467</v>
      </c>
      <c r="M51" s="392"/>
      <c r="N51" s="392"/>
      <c r="O51" s="374"/>
      <c r="P51" s="168"/>
      <c r="Q51" s="216"/>
    </row>
    <row r="52" spans="1:20" s="87" customFormat="1" ht="16.5">
      <c r="A52" s="358"/>
      <c r="B52" s="344"/>
      <c r="C52" s="597"/>
      <c r="D52" s="392" t="s">
        <v>468</v>
      </c>
      <c r="E52" s="389"/>
      <c r="F52" s="389"/>
      <c r="H52" s="392"/>
      <c r="K52" s="389"/>
      <c r="L52" s="389"/>
      <c r="M52" s="389"/>
      <c r="N52" s="389"/>
      <c r="O52" s="391"/>
      <c r="P52" s="168"/>
      <c r="Q52" s="216"/>
    </row>
    <row r="53" spans="1:20" s="87" customFormat="1" ht="9.75" customHeight="1">
      <c r="A53" s="358"/>
      <c r="B53" s="344"/>
      <c r="C53" s="389"/>
      <c r="D53" s="389"/>
      <c r="E53" s="389"/>
      <c r="F53" s="389"/>
      <c r="G53" s="392"/>
      <c r="H53" s="392"/>
      <c r="K53" s="389"/>
      <c r="L53" s="389"/>
      <c r="M53" s="389"/>
      <c r="N53" s="389"/>
      <c r="O53" s="391"/>
      <c r="P53" s="168"/>
      <c r="Q53" s="216"/>
    </row>
    <row r="54" spans="1:20" s="87" customFormat="1" ht="23.25" customHeight="1">
      <c r="A54" s="358"/>
      <c r="B54" s="339" t="s">
        <v>443</v>
      </c>
      <c r="C54" s="1120" t="s">
        <v>727</v>
      </c>
      <c r="D54" s="1120"/>
      <c r="E54" s="1120"/>
      <c r="F54" s="1120"/>
      <c r="G54" s="1121"/>
      <c r="H54" s="392"/>
      <c r="I54" s="1133"/>
      <c r="J54" s="1133"/>
      <c r="K54" s="1133"/>
      <c r="L54" s="1120" t="s">
        <v>763</v>
      </c>
      <c r="M54" s="1154"/>
      <c r="N54" s="1154"/>
      <c r="O54" s="1155"/>
      <c r="P54" s="168"/>
      <c r="Q54" s="216"/>
    </row>
    <row r="55" spans="1:20" s="87" customFormat="1" ht="23.25" customHeight="1">
      <c r="A55" s="358"/>
      <c r="B55" s="339" t="s">
        <v>452</v>
      </c>
      <c r="C55" s="1120" t="s">
        <v>719</v>
      </c>
      <c r="D55" s="1120"/>
      <c r="E55" s="1120"/>
      <c r="F55" s="1120"/>
      <c r="G55" s="1121"/>
      <c r="H55" s="392"/>
      <c r="I55" s="1133"/>
      <c r="J55" s="1133"/>
      <c r="K55" s="1133"/>
      <c r="L55" s="1120" t="s">
        <v>723</v>
      </c>
      <c r="M55" s="1154"/>
      <c r="N55" s="1154"/>
      <c r="O55" s="1155"/>
      <c r="P55" s="168"/>
      <c r="Q55" s="216"/>
    </row>
    <row r="56" spans="1:20" s="87" customFormat="1" ht="23.25" customHeight="1">
      <c r="A56" s="358"/>
      <c r="B56" s="339" t="s">
        <v>453</v>
      </c>
      <c r="C56" s="1120" t="s">
        <v>720</v>
      </c>
      <c r="D56" s="1120"/>
      <c r="E56" s="1120"/>
      <c r="F56" s="1120"/>
      <c r="G56" s="1121"/>
      <c r="H56" s="392"/>
      <c r="I56" s="1133"/>
      <c r="J56" s="1133"/>
      <c r="K56" s="1133"/>
      <c r="L56" s="1120" t="s">
        <v>723</v>
      </c>
      <c r="M56" s="1154"/>
      <c r="N56" s="1154"/>
      <c r="O56" s="1155"/>
      <c r="P56" s="168"/>
      <c r="Q56" s="216"/>
    </row>
    <row r="57" spans="1:20" s="87" customFormat="1" ht="23.25" customHeight="1">
      <c r="A57" s="358"/>
      <c r="B57" s="339" t="s">
        <v>454</v>
      </c>
      <c r="C57" s="1120" t="s">
        <v>721</v>
      </c>
      <c r="D57" s="1120"/>
      <c r="E57" s="1120"/>
      <c r="F57" s="1120"/>
      <c r="G57" s="1121"/>
      <c r="H57" s="392"/>
      <c r="I57" s="1133"/>
      <c r="J57" s="1133"/>
      <c r="K57" s="1133"/>
      <c r="L57" s="1120" t="s">
        <v>723</v>
      </c>
      <c r="M57" s="1154"/>
      <c r="N57" s="1154"/>
      <c r="O57" s="1155"/>
      <c r="P57" s="168"/>
      <c r="Q57" s="216"/>
    </row>
    <row r="58" spans="1:20" s="87" customFormat="1" ht="23.25" customHeight="1">
      <c r="A58" s="358"/>
      <c r="B58" s="339" t="s">
        <v>455</v>
      </c>
      <c r="C58" s="1120" t="s">
        <v>722</v>
      </c>
      <c r="D58" s="1120"/>
      <c r="E58" s="1120"/>
      <c r="F58" s="1120"/>
      <c r="G58" s="1121"/>
      <c r="H58" s="392"/>
      <c r="I58" s="1133"/>
      <c r="J58" s="1133"/>
      <c r="K58" s="1133"/>
      <c r="L58" s="1120" t="s">
        <v>723</v>
      </c>
      <c r="M58" s="1154"/>
      <c r="N58" s="1154"/>
      <c r="O58" s="1155"/>
      <c r="P58" s="168"/>
      <c r="Q58" s="216"/>
    </row>
    <row r="59" spans="1:20" s="87" customFormat="1" ht="23.25" customHeight="1">
      <c r="A59" s="358"/>
      <c r="B59" s="339" t="s">
        <v>456</v>
      </c>
      <c r="C59" s="1120" t="s">
        <v>756</v>
      </c>
      <c r="D59" s="1120"/>
      <c r="E59" s="1120"/>
      <c r="F59" s="1120"/>
      <c r="G59" s="1121"/>
      <c r="H59" s="392"/>
      <c r="I59" s="1133"/>
      <c r="J59" s="1133"/>
      <c r="K59" s="1133"/>
      <c r="L59" s="1120" t="s">
        <v>723</v>
      </c>
      <c r="M59" s="1154"/>
      <c r="N59" s="1154"/>
      <c r="O59" s="1155"/>
      <c r="P59" s="168"/>
      <c r="Q59" s="216"/>
    </row>
    <row r="60" spans="1:20" s="87" customFormat="1" ht="18.75" customHeight="1">
      <c r="A60" s="358"/>
      <c r="B60" s="339"/>
      <c r="C60" s="1146"/>
      <c r="D60" s="1146"/>
      <c r="E60" s="1146"/>
      <c r="F60" s="1146"/>
      <c r="G60" s="1146"/>
      <c r="H60" s="392"/>
      <c r="I60" s="392"/>
      <c r="J60" s="392"/>
      <c r="K60" s="392"/>
      <c r="L60" s="392"/>
      <c r="M60" s="392"/>
      <c r="N60" s="392"/>
      <c r="O60" s="390"/>
      <c r="P60" s="168"/>
      <c r="Q60" s="216"/>
    </row>
    <row r="61" spans="1:20" s="87" customFormat="1">
      <c r="A61" s="358"/>
      <c r="B61" s="339"/>
      <c r="C61" s="1147"/>
      <c r="D61" s="1147"/>
      <c r="E61" s="1147"/>
      <c r="F61" s="1147"/>
      <c r="G61" s="1148"/>
      <c r="H61" s="392"/>
      <c r="I61" s="17"/>
      <c r="J61" s="17"/>
      <c r="K61" s="17"/>
      <c r="L61" s="17"/>
      <c r="M61" s="17"/>
      <c r="N61" s="17"/>
      <c r="O61" s="354"/>
      <c r="P61" s="168"/>
      <c r="Q61" s="216"/>
    </row>
    <row r="62" spans="1:20" s="87" customFormat="1" ht="18" customHeight="1">
      <c r="A62" s="358"/>
      <c r="B62" s="344"/>
      <c r="C62" s="1147" t="s">
        <v>460</v>
      </c>
      <c r="D62" s="1147"/>
      <c r="E62" s="1147"/>
      <c r="F62" s="1147"/>
      <c r="G62" s="1148"/>
      <c r="H62" s="1148"/>
      <c r="I62" s="1148"/>
      <c r="J62" s="1148"/>
      <c r="K62" s="1148"/>
      <c r="L62" s="1148"/>
      <c r="M62" s="1148"/>
      <c r="N62" s="1148"/>
      <c r="O62" s="1149"/>
      <c r="P62" s="168"/>
      <c r="Q62" s="216"/>
    </row>
    <row r="63" spans="1:20" s="87" customFormat="1">
      <c r="A63" s="358"/>
      <c r="B63" s="344"/>
      <c r="C63" s="389"/>
      <c r="D63" s="389"/>
      <c r="E63" s="389"/>
      <c r="F63" s="389"/>
      <c r="G63" s="392"/>
      <c r="H63" s="392"/>
      <c r="I63" s="344"/>
      <c r="J63" s="344"/>
      <c r="K63" s="389"/>
      <c r="L63" s="389"/>
      <c r="M63" s="389"/>
      <c r="N63" s="389"/>
      <c r="O63" s="391"/>
      <c r="P63" s="168"/>
      <c r="Q63" s="216"/>
    </row>
    <row r="64" spans="1:20" s="56" customFormat="1" ht="18" customHeight="1">
      <c r="A64" s="1153" t="s">
        <v>486</v>
      </c>
      <c r="B64" s="710"/>
      <c r="C64" s="65" t="s">
        <v>193</v>
      </c>
      <c r="D64" s="379" t="s">
        <v>498</v>
      </c>
      <c r="E64" s="64"/>
      <c r="F64" s="64"/>
      <c r="G64" s="379"/>
      <c r="H64" s="66"/>
      <c r="I64" s="66"/>
      <c r="J64" s="66"/>
      <c r="K64" s="66"/>
      <c r="L64" s="66"/>
      <c r="M64" s="66"/>
      <c r="N64" s="66"/>
      <c r="O64" s="365"/>
      <c r="P64" s="342"/>
      <c r="Q64" s="342"/>
      <c r="R64" s="342"/>
      <c r="S64" s="342"/>
      <c r="T64" s="342"/>
    </row>
    <row r="65" spans="1:17" s="87" customFormat="1" ht="16.5" thickBot="1">
      <c r="A65" s="361"/>
      <c r="B65" s="366"/>
      <c r="C65" s="367"/>
      <c r="D65" s="367"/>
      <c r="E65" s="367"/>
      <c r="F65" s="367"/>
      <c r="G65" s="263"/>
      <c r="H65" s="263"/>
      <c r="I65" s="366"/>
      <c r="J65" s="366"/>
      <c r="K65" s="367"/>
      <c r="L65" s="367"/>
      <c r="M65" s="367"/>
      <c r="N65" s="367"/>
      <c r="O65" s="264"/>
      <c r="P65" s="168"/>
      <c r="Q65" s="216"/>
    </row>
    <row r="66" spans="1:17" ht="10.5" customHeight="1">
      <c r="B66" s="157"/>
      <c r="C66" s="7"/>
      <c r="D66" s="7"/>
      <c r="E66" s="7"/>
      <c r="F66" s="7"/>
    </row>
    <row r="67" spans="1:17" ht="16.5">
      <c r="B67" s="1158" t="s">
        <v>487</v>
      </c>
      <c r="C67" s="1159"/>
      <c r="D67" s="1159"/>
      <c r="E67" s="1159"/>
      <c r="F67" s="1159"/>
      <c r="G67" s="1160"/>
      <c r="H67" s="1160"/>
      <c r="I67" s="1160"/>
      <c r="J67" s="1160"/>
      <c r="K67" s="1160"/>
      <c r="L67" s="1160"/>
      <c r="M67" s="1160"/>
      <c r="N67" s="1160"/>
      <c r="O67" s="1160"/>
    </row>
    <row r="68" spans="1:17" ht="10.5" customHeight="1">
      <c r="B68" s="157"/>
      <c r="C68" s="7"/>
      <c r="D68" s="7"/>
      <c r="E68" s="7"/>
      <c r="F68" s="7"/>
    </row>
    <row r="69" spans="1:17" ht="39" customHeight="1">
      <c r="B69" s="7"/>
      <c r="I69" s="1175" t="s">
        <v>488</v>
      </c>
      <c r="J69" s="783"/>
      <c r="K69" s="1152"/>
      <c r="L69" s="1152"/>
      <c r="M69" s="1152"/>
      <c r="N69" s="1152"/>
      <c r="O69" s="1152"/>
    </row>
    <row r="70" spans="1:17" ht="39" customHeight="1">
      <c r="B70" s="7"/>
      <c r="I70" s="1175" t="s">
        <v>489</v>
      </c>
      <c r="J70" s="783"/>
      <c r="K70" s="1141"/>
      <c r="L70" s="1141"/>
      <c r="M70" s="1141"/>
      <c r="N70" s="1141"/>
      <c r="O70" s="1141"/>
    </row>
    <row r="71" spans="1:17" ht="39" customHeight="1">
      <c r="I71" s="1175" t="s">
        <v>490</v>
      </c>
      <c r="J71" s="783"/>
      <c r="K71" s="1141"/>
      <c r="L71" s="1141"/>
      <c r="M71" s="1141"/>
      <c r="N71" s="1141"/>
      <c r="O71" s="1141"/>
    </row>
    <row r="72" spans="1:17" ht="15.75" customHeight="1">
      <c r="A72" s="167"/>
      <c r="B72" s="167"/>
      <c r="C72" s="167"/>
      <c r="D72" s="167"/>
      <c r="E72" s="167"/>
      <c r="F72" s="167"/>
      <c r="G72" s="167"/>
      <c r="H72" s="167"/>
      <c r="I72" s="167"/>
      <c r="J72" s="167"/>
      <c r="K72" s="167"/>
      <c r="L72" s="167"/>
      <c r="M72" s="167"/>
      <c r="N72" s="167"/>
      <c r="O72" s="168"/>
      <c r="P72" s="105"/>
    </row>
    <row r="73" spans="1:17">
      <c r="A73" s="1144" t="s">
        <v>537</v>
      </c>
      <c r="B73" s="1145"/>
      <c r="C73" s="1145"/>
      <c r="D73" s="1145"/>
      <c r="E73" s="1145"/>
      <c r="F73" s="1145"/>
      <c r="G73" s="1145"/>
      <c r="H73" s="1145"/>
      <c r="I73" s="1145"/>
      <c r="J73" s="1145"/>
      <c r="K73" s="1145"/>
      <c r="L73" s="1145"/>
      <c r="M73" s="1145"/>
      <c r="N73" s="1145"/>
      <c r="O73" s="1145"/>
    </row>
    <row r="74" spans="1:17" ht="107.25" customHeight="1">
      <c r="A74" s="369"/>
      <c r="B74" s="1"/>
      <c r="C74" s="1"/>
      <c r="D74" s="1"/>
      <c r="E74" s="1"/>
      <c r="F74" s="1"/>
      <c r="G74" s="1"/>
      <c r="H74" s="1"/>
      <c r="I74" s="1"/>
      <c r="J74" s="1"/>
      <c r="K74" s="1"/>
      <c r="L74" s="1"/>
      <c r="M74" s="1"/>
      <c r="N74" s="1"/>
      <c r="O74" s="1"/>
    </row>
    <row r="75" spans="1:17" s="87" customFormat="1">
      <c r="A75" s="1156">
        <v>24</v>
      </c>
      <c r="B75" s="1157"/>
      <c r="C75" s="1157"/>
      <c r="D75" s="1157"/>
      <c r="E75" s="1157"/>
      <c r="F75" s="1157"/>
      <c r="G75" s="1157"/>
      <c r="H75" s="1157"/>
      <c r="I75" s="1157"/>
      <c r="J75" s="1157"/>
      <c r="K75" s="1157"/>
      <c r="L75" s="1157"/>
      <c r="M75" s="1157"/>
      <c r="N75" s="1157"/>
      <c r="O75" s="1157"/>
      <c r="P75" s="168"/>
      <c r="Q75" s="216"/>
    </row>
    <row r="76" spans="1:17">
      <c r="A76" s="1001"/>
      <c r="B76" s="1001"/>
      <c r="C76" s="1001"/>
      <c r="D76" s="1001"/>
      <c r="E76" s="1001"/>
      <c r="F76" s="1001"/>
      <c r="G76" s="1001"/>
      <c r="H76" s="1001"/>
      <c r="I76" s="1001"/>
      <c r="J76" s="1001"/>
      <c r="K76" s="1001"/>
      <c r="L76" s="1001"/>
      <c r="M76" s="1001"/>
      <c r="N76" s="1001"/>
      <c r="O76" s="1001"/>
    </row>
    <row r="77" spans="1:17">
      <c r="A77" s="1108"/>
      <c r="B77" s="1108"/>
      <c r="C77" s="1108"/>
      <c r="D77" s="1108"/>
      <c r="E77" s="1108"/>
      <c r="F77" s="1108"/>
      <c r="G77" s="1108"/>
      <c r="H77" s="1108"/>
      <c r="I77" s="1108"/>
      <c r="J77" s="1108"/>
      <c r="K77" s="1108"/>
      <c r="L77" s="1108"/>
      <c r="M77" s="1108"/>
      <c r="N77" s="1108"/>
      <c r="O77" s="1108"/>
    </row>
  </sheetData>
  <sheetProtection password="CAB3" sheet="1" objects="1" scenarios="1" formatCells="0" formatRows="0" insertRows="0" deleteRows="0"/>
  <mergeCells count="97">
    <mergeCell ref="L59:O59"/>
    <mergeCell ref="I69:J69"/>
    <mergeCell ref="I70:J70"/>
    <mergeCell ref="C59:G59"/>
    <mergeCell ref="I59:K59"/>
    <mergeCell ref="I71:J71"/>
    <mergeCell ref="E21:G21"/>
    <mergeCell ref="C51:D51"/>
    <mergeCell ref="E51:G51"/>
    <mergeCell ref="J51:K51"/>
    <mergeCell ref="I24:K24"/>
    <mergeCell ref="I25:K25"/>
    <mergeCell ref="I26:K26"/>
    <mergeCell ref="B37:O37"/>
    <mergeCell ref="M32:O32"/>
    <mergeCell ref="E33:G33"/>
    <mergeCell ref="H44:J44"/>
    <mergeCell ref="A39:O39"/>
    <mergeCell ref="H33:I33"/>
    <mergeCell ref="C45:D45"/>
    <mergeCell ref="C50:D50"/>
    <mergeCell ref="I27:K27"/>
    <mergeCell ref="C28:G28"/>
    <mergeCell ref="I22:K22"/>
    <mergeCell ref="I23:K23"/>
    <mergeCell ref="L56:O56"/>
    <mergeCell ref="K44:O44"/>
    <mergeCell ref="E50:G50"/>
    <mergeCell ref="A40:O40"/>
    <mergeCell ref="A41:O41"/>
    <mergeCell ref="C43:O43"/>
    <mergeCell ref="I57:K57"/>
    <mergeCell ref="C58:G58"/>
    <mergeCell ref="I58:K58"/>
    <mergeCell ref="C31:G31"/>
    <mergeCell ref="C33:D33"/>
    <mergeCell ref="C44:G44"/>
    <mergeCell ref="J32:L32"/>
    <mergeCell ref="B36:O36"/>
    <mergeCell ref="A75:O75"/>
    <mergeCell ref="B67:O67"/>
    <mergeCell ref="I10:J10"/>
    <mergeCell ref="D32:E32"/>
    <mergeCell ref="L22:O22"/>
    <mergeCell ref="L23:O23"/>
    <mergeCell ref="L24:O24"/>
    <mergeCell ref="L25:O25"/>
    <mergeCell ref="L26:O26"/>
    <mergeCell ref="L27:O27"/>
    <mergeCell ref="J47:L47"/>
    <mergeCell ref="M47:O47"/>
    <mergeCell ref="L54:O54"/>
    <mergeCell ref="L55:O55"/>
    <mergeCell ref="C56:G56"/>
    <mergeCell ref="I56:K56"/>
    <mergeCell ref="A73:O73"/>
    <mergeCell ref="C60:G60"/>
    <mergeCell ref="C61:G61"/>
    <mergeCell ref="C62:O62"/>
    <mergeCell ref="C47:I47"/>
    <mergeCell ref="K69:O69"/>
    <mergeCell ref="K70:O70"/>
    <mergeCell ref="K71:O71"/>
    <mergeCell ref="A64:B64"/>
    <mergeCell ref="C54:G54"/>
    <mergeCell ref="I54:K54"/>
    <mergeCell ref="C55:G55"/>
    <mergeCell ref="I55:K55"/>
    <mergeCell ref="L57:O57"/>
    <mergeCell ref="L58:O58"/>
    <mergeCell ref="C57:G57"/>
    <mergeCell ref="A2:O2"/>
    <mergeCell ref="A5:O6"/>
    <mergeCell ref="I17:K17"/>
    <mergeCell ref="I16:L16"/>
    <mergeCell ref="G18:L18"/>
    <mergeCell ref="A13:O13"/>
    <mergeCell ref="A7:F7"/>
    <mergeCell ref="D10:G10"/>
    <mergeCell ref="K10:M10"/>
    <mergeCell ref="D12:O12"/>
    <mergeCell ref="A77:O77"/>
    <mergeCell ref="A76:O76"/>
    <mergeCell ref="B35:O35"/>
    <mergeCell ref="A1:O1"/>
    <mergeCell ref="A3:O3"/>
    <mergeCell ref="A20:O20"/>
    <mergeCell ref="A19:O19"/>
    <mergeCell ref="A15:O15"/>
    <mergeCell ref="A8:C8"/>
    <mergeCell ref="G7:O7"/>
    <mergeCell ref="C22:G22"/>
    <mergeCell ref="C23:G23"/>
    <mergeCell ref="C24:G24"/>
    <mergeCell ref="C25:G25"/>
    <mergeCell ref="C26:G26"/>
    <mergeCell ref="C27:G27"/>
  </mergeCells>
  <phoneticPr fontId="1" type="noConversion"/>
  <pageMargins left="0.47244094488188981" right="0.23622047244094491" top="0.6692913385826772" bottom="0.59055118110236227" header="0.31496062992125984" footer="0.31496062992125984"/>
  <pageSetup paperSize="9" orientation="portrait" r:id="rId1"/>
  <headerFooter>
    <oddHeader>&amp;L&amp;"新細明體,標準"&amp;9教育局通函第&amp;"Times New Roman,標準"3/2019&amp;"新細明體,標準"號</oddHeader>
  </headerFooter>
  <rowBreaks count="1" manualBreakCount="1">
    <brk id="39" max="6" man="1"/>
  </rowBreaks>
  <drawing r:id="rId2"/>
  <legacyDrawing r:id="rId3"/>
  <mc:AlternateContent xmlns:mc="http://schemas.openxmlformats.org/markup-compatibility/2006">
    <mc:Choice Requires="x14">
      <controls>
        <mc:AlternateContent xmlns:mc="http://schemas.openxmlformats.org/markup-compatibility/2006">
          <mc:Choice Requires="x14">
            <control shapeId="48130" r:id="rId4" name="Check Box 2">
              <controlPr defaultSize="0" autoFill="0" autoLine="0" autoPict="0">
                <anchor moveWithCells="1">
                  <from>
                    <xdr:col>1</xdr:col>
                    <xdr:colOff>152400</xdr:colOff>
                    <xdr:row>30</xdr:row>
                    <xdr:rowOff>38100</xdr:rowOff>
                  </from>
                  <to>
                    <xdr:col>1</xdr:col>
                    <xdr:colOff>409575</xdr:colOff>
                    <xdr:row>30</xdr:row>
                    <xdr:rowOff>219075</xdr:rowOff>
                  </to>
                </anchor>
              </controlPr>
            </control>
          </mc:Choice>
        </mc:AlternateContent>
        <mc:AlternateContent xmlns:mc="http://schemas.openxmlformats.org/markup-compatibility/2006">
          <mc:Choice Requires="x14">
            <control shapeId="48131" r:id="rId5" name="Check Box 3">
              <controlPr defaultSize="0" autoFill="0" autoLine="0" autoPict="0">
                <anchor moveWithCells="1">
                  <from>
                    <xdr:col>1</xdr:col>
                    <xdr:colOff>152400</xdr:colOff>
                    <xdr:row>31</xdr:row>
                    <xdr:rowOff>47625</xdr:rowOff>
                  </from>
                  <to>
                    <xdr:col>1</xdr:col>
                    <xdr:colOff>409575</xdr:colOff>
                    <xdr:row>31</xdr:row>
                    <xdr:rowOff>228600</xdr:rowOff>
                  </to>
                </anchor>
              </controlPr>
            </control>
          </mc:Choice>
        </mc:AlternateContent>
        <mc:AlternateContent xmlns:mc="http://schemas.openxmlformats.org/markup-compatibility/2006">
          <mc:Choice Requires="x14">
            <control shapeId="48132" r:id="rId6" name="Check Box 4">
              <controlPr defaultSize="0" autoFill="0" autoLine="0" autoPict="0">
                <anchor moveWithCells="1">
                  <from>
                    <xdr:col>1</xdr:col>
                    <xdr:colOff>152400</xdr:colOff>
                    <xdr:row>43</xdr:row>
                    <xdr:rowOff>28575</xdr:rowOff>
                  </from>
                  <to>
                    <xdr:col>1</xdr:col>
                    <xdr:colOff>409575</xdr:colOff>
                    <xdr:row>44</xdr:row>
                    <xdr:rowOff>0</xdr:rowOff>
                  </to>
                </anchor>
              </controlPr>
            </control>
          </mc:Choice>
        </mc:AlternateContent>
        <mc:AlternateContent xmlns:mc="http://schemas.openxmlformats.org/markup-compatibility/2006">
          <mc:Choice Requires="x14">
            <control shapeId="48133" r:id="rId7" name="Check Box 5">
              <controlPr defaultSize="0" autoFill="0" autoLine="0" autoPict="0">
                <anchor moveWithCells="1">
                  <from>
                    <xdr:col>1</xdr:col>
                    <xdr:colOff>152400</xdr:colOff>
                    <xdr:row>42</xdr:row>
                    <xdr:rowOff>38100</xdr:rowOff>
                  </from>
                  <to>
                    <xdr:col>1</xdr:col>
                    <xdr:colOff>409575</xdr:colOff>
                    <xdr:row>42</xdr:row>
                    <xdr:rowOff>219075</xdr:rowOff>
                  </to>
                </anchor>
              </controlPr>
            </control>
          </mc:Choice>
        </mc:AlternateContent>
        <mc:AlternateContent xmlns:mc="http://schemas.openxmlformats.org/markup-compatibility/2006">
          <mc:Choice Requires="x14">
            <control shapeId="48134" r:id="rId8" name="Check Box 6">
              <controlPr defaultSize="0" autoFill="0" autoLine="0" autoPict="0">
                <anchor moveWithCells="1">
                  <from>
                    <xdr:col>1</xdr:col>
                    <xdr:colOff>152400</xdr:colOff>
                    <xdr:row>46</xdr:row>
                    <xdr:rowOff>28575</xdr:rowOff>
                  </from>
                  <to>
                    <xdr:col>1</xdr:col>
                    <xdr:colOff>409575</xdr:colOff>
                    <xdr:row>47</xdr:row>
                    <xdr:rowOff>0</xdr:rowOff>
                  </to>
                </anchor>
              </controlPr>
            </control>
          </mc:Choice>
        </mc:AlternateContent>
        <mc:AlternateContent xmlns:mc="http://schemas.openxmlformats.org/markup-compatibility/2006">
          <mc:Choice Requires="x14">
            <control shapeId="48135" r:id="rId9" name="Check Box 7">
              <controlPr defaultSize="0" autoFill="0" autoLine="0" autoPict="0">
                <anchor moveWithCells="1">
                  <from>
                    <xdr:col>1</xdr:col>
                    <xdr:colOff>152400</xdr:colOff>
                    <xdr:row>49</xdr:row>
                    <xdr:rowOff>28575</xdr:rowOff>
                  </from>
                  <to>
                    <xdr:col>1</xdr:col>
                    <xdr:colOff>409575</xdr:colOff>
                    <xdr:row>50</xdr:row>
                    <xdr:rowOff>0</xdr:rowOff>
                  </to>
                </anchor>
              </controlPr>
            </control>
          </mc:Choice>
        </mc:AlternateContent>
      </controls>
    </mc:Choice>
  </mc:AlternateConten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22"/>
  <dimension ref="A1:C20"/>
  <sheetViews>
    <sheetView zoomScale="110" zoomScaleNormal="110" zoomScaleSheetLayoutView="100" workbookViewId="0"/>
  </sheetViews>
  <sheetFormatPr defaultColWidth="9" defaultRowHeight="15.75"/>
  <cols>
    <col min="1" max="1" width="4.5" style="7" customWidth="1"/>
    <col min="2" max="2" width="84.75" style="7" customWidth="1"/>
    <col min="3" max="16384" width="9" style="7"/>
  </cols>
  <sheetData>
    <row r="1" spans="1:3" ht="16.5">
      <c r="B1" s="34" t="s">
        <v>53</v>
      </c>
      <c r="C1" s="397"/>
    </row>
    <row r="2" spans="1:3">
      <c r="B2" s="34"/>
    </row>
    <row r="3" spans="1:3" ht="16.5">
      <c r="A3" s="678" t="s">
        <v>420</v>
      </c>
      <c r="B3" s="678"/>
    </row>
    <row r="4" spans="1:3" ht="112.5" customHeight="1">
      <c r="A4" s="1185" t="s">
        <v>728</v>
      </c>
      <c r="B4" s="661"/>
    </row>
    <row r="5" spans="1:3" s="31" customFormat="1" ht="38.25" customHeight="1">
      <c r="A5" s="166" t="s">
        <v>443</v>
      </c>
      <c r="B5" s="325" t="s">
        <v>729</v>
      </c>
    </row>
    <row r="6" spans="1:3" s="31" customFormat="1" ht="21" customHeight="1">
      <c r="A6" s="166" t="s">
        <v>10</v>
      </c>
      <c r="B6" s="166" t="s">
        <v>421</v>
      </c>
    </row>
    <row r="7" spans="1:3" s="31" customFormat="1" ht="21" customHeight="1">
      <c r="A7" s="386" t="s">
        <v>11</v>
      </c>
      <c r="B7" s="166" t="s">
        <v>422</v>
      </c>
    </row>
    <row r="8" spans="1:3" s="31" customFormat="1" ht="21" customHeight="1">
      <c r="A8" s="166" t="s">
        <v>19</v>
      </c>
      <c r="B8" s="166" t="s">
        <v>423</v>
      </c>
    </row>
    <row r="9" spans="1:3" s="31" customFormat="1" ht="21" customHeight="1">
      <c r="A9" s="165" t="s">
        <v>442</v>
      </c>
      <c r="B9" s="325" t="s">
        <v>441</v>
      </c>
    </row>
    <row r="10" spans="1:3" s="31" customFormat="1" ht="38.25" customHeight="1">
      <c r="A10" s="166" t="s">
        <v>16</v>
      </c>
      <c r="B10" s="166" t="s">
        <v>424</v>
      </c>
    </row>
    <row r="11" spans="1:3" s="31" customFormat="1" ht="21" customHeight="1">
      <c r="A11" s="166" t="s">
        <v>17</v>
      </c>
      <c r="B11" s="166" t="s">
        <v>425</v>
      </c>
    </row>
    <row r="12" spans="1:3" s="31" customFormat="1" ht="21" customHeight="1">
      <c r="A12" s="166" t="s">
        <v>18</v>
      </c>
      <c r="B12" s="166" t="s">
        <v>426</v>
      </c>
    </row>
    <row r="13" spans="1:3" s="31" customFormat="1" ht="21" customHeight="1">
      <c r="A13" s="166" t="s">
        <v>372</v>
      </c>
      <c r="B13" s="166" t="s">
        <v>427</v>
      </c>
    </row>
    <row r="14" spans="1:3" s="31" customFormat="1" ht="21" customHeight="1">
      <c r="A14" s="166" t="s">
        <v>428</v>
      </c>
      <c r="B14" s="166" t="s">
        <v>429</v>
      </c>
    </row>
    <row r="15" spans="1:3" s="31" customFormat="1" ht="21" customHeight="1">
      <c r="A15" s="166" t="s">
        <v>430</v>
      </c>
      <c r="B15" s="166" t="s">
        <v>431</v>
      </c>
    </row>
    <row r="16" spans="1:3" s="31" customFormat="1" ht="21" customHeight="1">
      <c r="A16" s="166" t="s">
        <v>432</v>
      </c>
      <c r="B16" s="166" t="s">
        <v>433</v>
      </c>
    </row>
    <row r="17" spans="1:2" s="31" customFormat="1" ht="21" customHeight="1">
      <c r="A17" s="166" t="s">
        <v>434</v>
      </c>
      <c r="B17" s="166" t="s">
        <v>435</v>
      </c>
    </row>
    <row r="18" spans="1:2" s="31" customFormat="1" ht="38.25" customHeight="1">
      <c r="A18" s="166" t="s">
        <v>436</v>
      </c>
      <c r="B18" s="166" t="s">
        <v>437</v>
      </c>
    </row>
    <row r="19" spans="1:2" s="31" customFormat="1" ht="38.25" customHeight="1">
      <c r="A19" s="166" t="s">
        <v>438</v>
      </c>
      <c r="B19" s="166" t="s">
        <v>439</v>
      </c>
    </row>
    <row r="20" spans="1:2" ht="38.25" customHeight="1">
      <c r="A20" s="31" t="s">
        <v>440</v>
      </c>
      <c r="B20" s="631" t="s">
        <v>730</v>
      </c>
    </row>
  </sheetData>
  <sheetProtection password="CAB3" sheet="1" objects="1" scenarios="1"/>
  <mergeCells count="2">
    <mergeCell ref="A4:B4"/>
    <mergeCell ref="A3:B3"/>
  </mergeCells>
  <phoneticPr fontId="1" type="noConversion"/>
  <printOptions horizontalCentered="1"/>
  <pageMargins left="0.62992125984251968" right="0.59055118110236227" top="0.51181102362204722" bottom="0.74803149606299213" header="0.31496062992125984" footer="0.31496062992125984"/>
  <pageSetup paperSize="9" orientation="portrait" r:id="rId1"/>
  <headerFooter>
    <oddHeader>&amp;L&amp;"新細明體,標準"&amp;9教育局通函第&amp;"Times New Roman,標準"3/2019&amp;"新細明體,標準"號</oddHeader>
    <oddFooter>&amp;C&amp;"Times New Roman,標準"&amp;9 25</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zoomScaleNormal="100" zoomScaleSheetLayoutView="85" workbookViewId="0">
      <selection activeCell="B16" sqref="B16"/>
    </sheetView>
  </sheetViews>
  <sheetFormatPr defaultColWidth="9" defaultRowHeight="15.75"/>
  <cols>
    <col min="1" max="1" width="13" style="7" customWidth="1"/>
    <col min="2" max="2" width="60.125" style="7" customWidth="1"/>
    <col min="3" max="3" width="8.25" style="7" customWidth="1"/>
    <col min="4" max="16384" width="9" style="7"/>
  </cols>
  <sheetData>
    <row r="1" spans="1:3" ht="16.5">
      <c r="C1" s="34" t="s">
        <v>529</v>
      </c>
    </row>
    <row r="2" spans="1:3">
      <c r="B2" s="34"/>
      <c r="C2" s="34"/>
    </row>
    <row r="3" spans="1:3" ht="63" customHeight="1">
      <c r="A3" s="1188" t="s">
        <v>734</v>
      </c>
      <c r="B3" s="1188"/>
      <c r="C3" s="1188"/>
    </row>
    <row r="4" spans="1:3" ht="27.75" customHeight="1">
      <c r="B4" s="602"/>
      <c r="C4" s="602"/>
    </row>
    <row r="5" spans="1:3" ht="37.5" customHeight="1">
      <c r="A5" s="1145" t="s">
        <v>731</v>
      </c>
      <c r="B5" s="1145"/>
      <c r="C5" s="661"/>
    </row>
    <row r="6" spans="1:3" ht="27.75" customHeight="1">
      <c r="A6" s="601"/>
      <c r="B6" s="601"/>
      <c r="C6" s="594"/>
    </row>
    <row r="7" spans="1:3" s="31" customFormat="1" ht="31.5" customHeight="1">
      <c r="A7" s="573" t="s">
        <v>606</v>
      </c>
      <c r="B7" s="585" t="s">
        <v>732</v>
      </c>
      <c r="C7" s="600"/>
    </row>
    <row r="8" spans="1:3" s="31" customFormat="1" ht="31.5" customHeight="1">
      <c r="A8" s="613" t="s">
        <v>604</v>
      </c>
      <c r="B8" s="632" t="s">
        <v>733</v>
      </c>
      <c r="C8" s="600"/>
    </row>
    <row r="9" spans="1:3" s="31" customFormat="1" ht="41.25" customHeight="1">
      <c r="A9" s="1186" t="s">
        <v>605</v>
      </c>
      <c r="B9" s="614" t="s">
        <v>449</v>
      </c>
      <c r="C9" s="600"/>
    </row>
    <row r="10" spans="1:3" s="31" customFormat="1" ht="21" customHeight="1">
      <c r="A10" s="1187"/>
      <c r="B10" s="615" t="s">
        <v>444</v>
      </c>
      <c r="C10" s="600"/>
    </row>
    <row r="11" spans="1:3" s="31" customFormat="1" ht="31.5" customHeight="1">
      <c r="A11" s="573" t="s">
        <v>445</v>
      </c>
      <c r="B11" s="585" t="s">
        <v>446</v>
      </c>
      <c r="C11" s="600"/>
    </row>
    <row r="12" spans="1:3" s="31" customFormat="1" ht="31.5" customHeight="1">
      <c r="A12" s="573" t="s">
        <v>447</v>
      </c>
      <c r="B12" s="585" t="s">
        <v>448</v>
      </c>
      <c r="C12" s="600"/>
    </row>
    <row r="13" spans="1:3" s="31" customFormat="1" ht="21" customHeight="1">
      <c r="A13" s="166"/>
      <c r="B13" s="166"/>
      <c r="C13" s="166"/>
    </row>
    <row r="14" spans="1:3" s="31" customFormat="1" ht="21" customHeight="1">
      <c r="A14" s="166"/>
      <c r="B14" s="166"/>
      <c r="C14" s="166"/>
    </row>
    <row r="15" spans="1:3" s="31" customFormat="1" ht="21" customHeight="1">
      <c r="A15" s="166"/>
      <c r="B15" s="166"/>
      <c r="C15" s="166"/>
    </row>
    <row r="16" spans="1:3" s="31" customFormat="1" ht="21" customHeight="1">
      <c r="A16" s="166"/>
      <c r="B16" s="166"/>
      <c r="C16" s="166"/>
    </row>
    <row r="17" spans="1:3" s="31" customFormat="1" ht="21" customHeight="1">
      <c r="A17" s="166"/>
      <c r="B17" s="166"/>
      <c r="C17" s="166"/>
    </row>
    <row r="18" spans="1:3" s="31" customFormat="1" ht="21" customHeight="1">
      <c r="A18" s="166"/>
      <c r="B18" s="166"/>
      <c r="C18" s="166"/>
    </row>
    <row r="19" spans="1:3" s="31" customFormat="1" ht="21" customHeight="1">
      <c r="A19" s="166"/>
      <c r="B19" s="166"/>
      <c r="C19" s="166"/>
    </row>
    <row r="20" spans="1:3" s="31" customFormat="1" ht="38.25" customHeight="1">
      <c r="A20" s="166"/>
      <c r="B20" s="166"/>
      <c r="C20" s="166"/>
    </row>
    <row r="21" spans="1:3" s="31" customFormat="1" ht="21" customHeight="1">
      <c r="A21" s="166"/>
      <c r="B21" s="166"/>
      <c r="C21" s="166"/>
    </row>
    <row r="22" spans="1:3" ht="38.25" customHeight="1">
      <c r="A22" s="31"/>
      <c r="B22" s="1"/>
      <c r="C22" s="1"/>
    </row>
  </sheetData>
  <sheetProtection password="CAB3" sheet="1" objects="1" scenarios="1"/>
  <mergeCells count="3">
    <mergeCell ref="A9:A10"/>
    <mergeCell ref="A5:C5"/>
    <mergeCell ref="A3:C3"/>
  </mergeCells>
  <phoneticPr fontId="1" type="noConversion"/>
  <printOptions horizontalCentered="1"/>
  <pageMargins left="0.94488188976377963" right="0.59055118110236227" top="0.51181102362204722" bottom="0.74803149606299213" header="0.31496062992125984" footer="0.31496062992125984"/>
  <pageSetup paperSize="9" orientation="portrait" r:id="rId1"/>
  <headerFooter>
    <oddHeader>&amp;L&amp;"新細明體,標準"&amp;9教育局通函第&amp;"Times New Roman,標準"3/2019&amp;"新細明體,標準"號</oddHeader>
    <oddFooter>&amp;C&amp;"Times New Roman,標準"&amp;9 26</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工作表2">
    <pageSetUpPr autoPageBreaks="0" fitToPage="1"/>
  </sheetPr>
  <dimension ref="A1:Q40"/>
  <sheetViews>
    <sheetView showGridLines="0" showZeros="0" zoomScaleNormal="100" zoomScaleSheetLayoutView="100" workbookViewId="0">
      <selection sqref="A1:L1"/>
    </sheetView>
  </sheetViews>
  <sheetFormatPr defaultColWidth="9" defaultRowHeight="15.75"/>
  <cols>
    <col min="1" max="1" width="7.375" style="56" customWidth="1"/>
    <col min="2" max="2" width="6.375" style="56" customWidth="1"/>
    <col min="3" max="3" width="4.5" style="56" customWidth="1"/>
    <col min="4" max="4" width="6.125" style="56" customWidth="1"/>
    <col min="5" max="5" width="6" style="56" customWidth="1"/>
    <col min="6" max="6" width="10.75" style="56" customWidth="1"/>
    <col min="7" max="7" width="9" style="56" customWidth="1"/>
    <col min="8" max="8" width="3.5" style="56" customWidth="1"/>
    <col min="9" max="9" width="10.5" style="56" customWidth="1"/>
    <col min="10" max="10" width="11.375" style="56" customWidth="1"/>
    <col min="11" max="11" width="10.5" style="56" customWidth="1"/>
    <col min="12" max="12" width="12.25" style="56" customWidth="1"/>
    <col min="13" max="13" width="12" style="56" customWidth="1"/>
    <col min="14" max="16" width="9" style="56"/>
    <col min="17" max="17" width="0" style="56" hidden="1" customWidth="1"/>
    <col min="18" max="16384" width="9" style="56"/>
  </cols>
  <sheetData>
    <row r="1" spans="1:17">
      <c r="A1" s="767" t="s">
        <v>218</v>
      </c>
      <c r="B1" s="767"/>
      <c r="C1" s="768"/>
      <c r="D1" s="767"/>
      <c r="E1" s="767"/>
      <c r="F1" s="767"/>
      <c r="G1" s="767"/>
      <c r="H1" s="767"/>
      <c r="I1" s="767"/>
      <c r="J1" s="767"/>
      <c r="K1" s="767"/>
      <c r="L1" s="767"/>
    </row>
    <row r="2" spans="1:17" ht="16.5" customHeight="1">
      <c r="A2" s="769" t="s">
        <v>746</v>
      </c>
      <c r="B2" s="767"/>
      <c r="C2" s="767"/>
      <c r="D2" s="767"/>
      <c r="E2" s="767"/>
      <c r="F2" s="767"/>
      <c r="G2" s="767"/>
      <c r="H2" s="767"/>
      <c r="I2" s="767"/>
      <c r="J2" s="767"/>
      <c r="K2" s="767"/>
      <c r="L2" s="767"/>
    </row>
    <row r="3" spans="1:17" ht="15.75" customHeight="1">
      <c r="A3" s="770" t="s">
        <v>747</v>
      </c>
      <c r="B3" s="771"/>
      <c r="C3" s="771"/>
      <c r="D3" s="771"/>
      <c r="E3" s="771"/>
      <c r="F3" s="771"/>
      <c r="G3" s="771"/>
      <c r="H3" s="771"/>
      <c r="I3" s="771"/>
      <c r="J3" s="771"/>
      <c r="K3" s="771"/>
      <c r="L3" s="771"/>
    </row>
    <row r="4" spans="1:17" ht="7.5" customHeight="1">
      <c r="A4" s="57"/>
      <c r="B4" s="57"/>
      <c r="C4" s="57"/>
      <c r="D4" s="57"/>
      <c r="E4" s="57"/>
      <c r="F4" s="57"/>
      <c r="G4" s="57"/>
      <c r="H4" s="57"/>
      <c r="I4" s="57"/>
      <c r="J4" s="57"/>
      <c r="K4" s="57"/>
      <c r="L4" s="57"/>
    </row>
    <row r="5" spans="1:17" ht="19.5" customHeight="1">
      <c r="A5" s="772" t="s">
        <v>751</v>
      </c>
      <c r="B5" s="773"/>
      <c r="C5" s="773"/>
      <c r="D5" s="773"/>
      <c r="E5" s="773"/>
      <c r="F5" s="773"/>
      <c r="G5" s="773"/>
      <c r="H5" s="773"/>
      <c r="I5" s="773"/>
      <c r="J5" s="773"/>
      <c r="K5" s="773"/>
      <c r="L5" s="774"/>
    </row>
    <row r="6" spans="1:17" ht="16.5" customHeight="1">
      <c r="A6" s="58" t="s">
        <v>65</v>
      </c>
      <c r="B6" s="775"/>
      <c r="C6" s="775"/>
      <c r="D6" s="775"/>
      <c r="E6" s="776" t="s">
        <v>752</v>
      </c>
      <c r="F6" s="776"/>
      <c r="G6" s="776"/>
      <c r="H6" s="776"/>
      <c r="I6" s="776"/>
      <c r="J6" s="776"/>
      <c r="K6" s="776"/>
      <c r="L6" s="777"/>
    </row>
    <row r="7" spans="1:17" ht="22.5" customHeight="1">
      <c r="A7" s="758" t="s">
        <v>753</v>
      </c>
      <c r="B7" s="759"/>
      <c r="C7" s="759"/>
      <c r="D7" s="759"/>
      <c r="E7" s="759"/>
      <c r="F7" s="759"/>
      <c r="G7" s="759"/>
      <c r="H7" s="759"/>
      <c r="I7" s="759"/>
      <c r="J7" s="759"/>
      <c r="K7" s="759"/>
      <c r="L7" s="760"/>
    </row>
    <row r="8" spans="1:17" ht="35.25" customHeight="1">
      <c r="A8" s="761" t="s">
        <v>750</v>
      </c>
      <c r="B8" s="762"/>
      <c r="C8" s="762"/>
      <c r="D8" s="762"/>
      <c r="E8" s="762"/>
      <c r="F8" s="762"/>
      <c r="G8" s="762"/>
      <c r="H8" s="762"/>
      <c r="I8" s="762"/>
      <c r="J8" s="762"/>
      <c r="K8" s="762"/>
      <c r="L8" s="763"/>
    </row>
    <row r="9" spans="1:17" ht="21" customHeight="1">
      <c r="A9" s="764" t="s">
        <v>260</v>
      </c>
      <c r="B9" s="765"/>
      <c r="C9" s="765"/>
      <c r="D9" s="765"/>
      <c r="E9" s="765"/>
      <c r="F9" s="765"/>
      <c r="G9" s="765"/>
      <c r="H9" s="765"/>
      <c r="I9" s="765"/>
      <c r="J9" s="765"/>
      <c r="K9" s="765"/>
      <c r="L9" s="766"/>
    </row>
    <row r="10" spans="1:17" ht="31.5" customHeight="1">
      <c r="A10" s="755" t="s">
        <v>735</v>
      </c>
      <c r="B10" s="756"/>
      <c r="C10" s="756"/>
      <c r="D10" s="756"/>
      <c r="E10" s="756"/>
      <c r="F10" s="756"/>
      <c r="G10" s="756"/>
      <c r="H10" s="756"/>
      <c r="I10" s="756"/>
      <c r="J10" s="756"/>
      <c r="K10" s="756"/>
      <c r="L10" s="757"/>
    </row>
    <row r="11" spans="1:17" ht="34.5" customHeight="1">
      <c r="A11" s="59"/>
      <c r="B11" s="745" t="s">
        <v>618</v>
      </c>
      <c r="C11" s="745"/>
      <c r="D11" s="746"/>
      <c r="E11" s="746"/>
      <c r="F11" s="746"/>
      <c r="G11" s="746"/>
      <c r="H11" s="746"/>
      <c r="I11" s="746"/>
      <c r="J11" s="746"/>
      <c r="K11" s="746"/>
      <c r="L11" s="747"/>
      <c r="Q11" s="142" t="b">
        <v>0</v>
      </c>
    </row>
    <row r="12" spans="1:17" ht="20.25" customHeight="1">
      <c r="A12" s="755" t="s">
        <v>736</v>
      </c>
      <c r="B12" s="756"/>
      <c r="C12" s="756"/>
      <c r="D12" s="756"/>
      <c r="E12" s="756"/>
      <c r="F12" s="756"/>
      <c r="G12" s="756"/>
      <c r="H12" s="756"/>
      <c r="I12" s="756"/>
      <c r="J12" s="756"/>
      <c r="K12" s="756"/>
      <c r="L12" s="757"/>
    </row>
    <row r="13" spans="1:17" ht="36.75" customHeight="1">
      <c r="A13" s="59"/>
      <c r="B13" s="748" t="s">
        <v>619</v>
      </c>
      <c r="C13" s="748"/>
      <c r="D13" s="749"/>
      <c r="E13" s="749"/>
      <c r="F13" s="749"/>
      <c r="G13" s="749"/>
      <c r="H13" s="749"/>
      <c r="I13" s="749"/>
      <c r="J13" s="749"/>
      <c r="K13" s="749"/>
      <c r="L13" s="750"/>
      <c r="Q13" s="142" t="b">
        <v>0</v>
      </c>
    </row>
    <row r="14" spans="1:17" ht="18.75" customHeight="1">
      <c r="A14" s="59"/>
      <c r="B14" s="745" t="s">
        <v>620</v>
      </c>
      <c r="C14" s="745"/>
      <c r="D14" s="746"/>
      <c r="E14" s="746"/>
      <c r="F14" s="746"/>
      <c r="G14" s="746"/>
      <c r="H14" s="746"/>
      <c r="I14" s="746"/>
      <c r="J14" s="746"/>
      <c r="K14" s="746"/>
      <c r="L14" s="747"/>
      <c r="Q14" s="142" t="b">
        <v>0</v>
      </c>
    </row>
    <row r="15" spans="1:17" ht="21.75" customHeight="1">
      <c r="A15" s="124" t="s">
        <v>189</v>
      </c>
      <c r="B15" s="48"/>
      <c r="C15" s="48"/>
      <c r="D15" s="48"/>
      <c r="E15" s="751" t="s">
        <v>190</v>
      </c>
      <c r="F15" s="751"/>
      <c r="G15" s="752"/>
      <c r="H15" s="752"/>
      <c r="I15" s="753" t="s">
        <v>191</v>
      </c>
      <c r="J15" s="753"/>
      <c r="K15" s="694"/>
      <c r="L15" s="754"/>
    </row>
    <row r="16" spans="1:17" ht="6.75" customHeight="1">
      <c r="A16" s="125"/>
      <c r="B16" s="48"/>
      <c r="C16" s="48"/>
      <c r="D16" s="48"/>
      <c r="E16" s="725"/>
      <c r="F16" s="725"/>
      <c r="G16" s="126"/>
      <c r="H16" s="126"/>
      <c r="I16" s="49"/>
      <c r="J16" s="49"/>
      <c r="K16" s="49"/>
      <c r="L16" s="50"/>
    </row>
    <row r="17" spans="1:14" ht="23.25" customHeight="1">
      <c r="A17" s="730" t="s">
        <v>749</v>
      </c>
      <c r="B17" s="730"/>
      <c r="C17" s="730"/>
      <c r="D17" s="730"/>
      <c r="E17" s="730"/>
      <c r="F17" s="730"/>
      <c r="G17" s="730"/>
      <c r="H17" s="730"/>
      <c r="I17" s="730"/>
      <c r="J17" s="730"/>
      <c r="K17" s="730"/>
      <c r="L17" s="731"/>
    </row>
    <row r="18" spans="1:14" s="192" customFormat="1" ht="15">
      <c r="A18" s="732" t="s">
        <v>748</v>
      </c>
      <c r="B18" s="733"/>
      <c r="C18" s="733"/>
      <c r="D18" s="733"/>
      <c r="E18" s="733"/>
      <c r="F18" s="733"/>
      <c r="G18" s="733"/>
      <c r="H18" s="733"/>
      <c r="I18" s="733"/>
      <c r="J18" s="733"/>
      <c r="K18" s="733"/>
      <c r="L18" s="734"/>
    </row>
    <row r="19" spans="1:14" s="192" customFormat="1" ht="26.25" customHeight="1">
      <c r="A19" s="203" t="s">
        <v>66</v>
      </c>
      <c r="B19" s="201"/>
      <c r="C19" s="742"/>
      <c r="D19" s="743"/>
      <c r="E19" s="743"/>
      <c r="F19" s="743"/>
      <c r="G19" s="743"/>
      <c r="H19" s="743"/>
      <c r="I19" s="743"/>
      <c r="J19" s="743"/>
      <c r="K19" s="743"/>
      <c r="L19" s="744"/>
    </row>
    <row r="20" spans="1:14" s="192" customFormat="1" ht="20.25" customHeight="1">
      <c r="A20" s="203" t="s">
        <v>67</v>
      </c>
      <c r="B20" s="201"/>
      <c r="C20" s="741"/>
      <c r="D20" s="738"/>
      <c r="E20" s="738"/>
      <c r="F20" s="738"/>
      <c r="G20" s="738"/>
      <c r="H20" s="738"/>
      <c r="I20" s="738"/>
      <c r="J20" s="738"/>
      <c r="K20" s="738"/>
      <c r="L20" s="739"/>
    </row>
    <row r="21" spans="1:14" s="192" customFormat="1" ht="18.75" customHeight="1">
      <c r="A21" s="203" t="s">
        <v>68</v>
      </c>
      <c r="B21" s="201"/>
      <c r="C21" s="740"/>
      <c r="D21" s="738"/>
      <c r="E21" s="738"/>
      <c r="F21" s="738"/>
      <c r="G21" s="738"/>
      <c r="H21" s="738"/>
      <c r="I21" s="738"/>
      <c r="J21" s="738"/>
      <c r="K21" s="738"/>
      <c r="L21" s="739"/>
    </row>
    <row r="22" spans="1:14" s="192" customFormat="1" ht="21.75" customHeight="1">
      <c r="A22" s="735" t="s">
        <v>240</v>
      </c>
      <c r="B22" s="736"/>
      <c r="C22" s="737"/>
      <c r="D22" s="738"/>
      <c r="E22" s="738"/>
      <c r="F22" s="738"/>
      <c r="G22" s="738"/>
      <c r="H22" s="738"/>
      <c r="I22" s="738"/>
      <c r="J22" s="738"/>
      <c r="K22" s="738"/>
      <c r="L22" s="739"/>
    </row>
    <row r="23" spans="1:14" s="192" customFormat="1" ht="20.25" customHeight="1">
      <c r="A23" s="726" t="s">
        <v>241</v>
      </c>
      <c r="B23" s="727"/>
      <c r="C23" s="694"/>
      <c r="D23" s="694"/>
      <c r="E23" s="694"/>
      <c r="F23" s="60" t="s">
        <v>242</v>
      </c>
      <c r="G23" s="728"/>
      <c r="H23" s="728"/>
      <c r="I23" s="728"/>
      <c r="J23" s="60" t="s">
        <v>243</v>
      </c>
      <c r="K23" s="728"/>
      <c r="L23" s="729"/>
    </row>
    <row r="24" spans="1:14" s="192" customFormat="1" ht="21" customHeight="1">
      <c r="A24" s="61" t="s">
        <v>244</v>
      </c>
      <c r="B24" s="62"/>
      <c r="C24" s="690"/>
      <c r="D24" s="690"/>
      <c r="E24" s="690"/>
      <c r="F24" s="690"/>
      <c r="G24" s="690"/>
      <c r="H24" s="690"/>
      <c r="I24" s="476" t="s">
        <v>245</v>
      </c>
      <c r="J24" s="690"/>
      <c r="K24" s="690"/>
      <c r="L24" s="691"/>
    </row>
    <row r="25" spans="1:14" s="192" customFormat="1" ht="26.25" customHeight="1">
      <c r="A25" s="692" t="s">
        <v>246</v>
      </c>
      <c r="B25" s="693"/>
      <c r="C25" s="693"/>
      <c r="D25" s="694"/>
      <c r="E25" s="694"/>
      <c r="F25" s="201" t="s">
        <v>247</v>
      </c>
      <c r="G25" s="704" t="s">
        <v>621</v>
      </c>
      <c r="H25" s="704"/>
      <c r="I25" s="704"/>
      <c r="J25" s="202"/>
      <c r="K25" s="52" t="s">
        <v>248</v>
      </c>
      <c r="L25" s="63"/>
      <c r="M25" s="193"/>
      <c r="N25" s="193"/>
    </row>
    <row r="26" spans="1:14" s="218" customFormat="1" ht="28.5" customHeight="1">
      <c r="A26" s="224" t="s">
        <v>597</v>
      </c>
      <c r="B26" s="225"/>
      <c r="C26" s="225"/>
      <c r="D26" s="226"/>
      <c r="E26" s="226"/>
      <c r="F26" s="226"/>
      <c r="G26" s="226"/>
      <c r="H26" s="226"/>
      <c r="I26" s="227"/>
      <c r="J26" s="227"/>
      <c r="K26" s="227"/>
      <c r="L26" s="228"/>
      <c r="M26" s="217"/>
      <c r="N26" s="217"/>
    </row>
    <row r="27" spans="1:14" ht="6.75" customHeight="1">
      <c r="A27" s="51"/>
      <c r="B27" s="51"/>
      <c r="C27" s="51"/>
      <c r="D27" s="51"/>
      <c r="E27" s="51"/>
      <c r="F27" s="51"/>
      <c r="G27" s="51"/>
      <c r="H27" s="51"/>
      <c r="I27" s="51"/>
      <c r="J27" s="51"/>
      <c r="K27" s="51"/>
      <c r="L27" s="51"/>
    </row>
    <row r="28" spans="1:14" ht="21.75" customHeight="1">
      <c r="A28" s="711" t="s">
        <v>622</v>
      </c>
      <c r="B28" s="711"/>
      <c r="C28" s="711"/>
      <c r="D28" s="711"/>
      <c r="E28" s="711"/>
      <c r="F28" s="711"/>
      <c r="G28" s="711"/>
      <c r="H28" s="711"/>
      <c r="I28" s="711"/>
      <c r="J28" s="711"/>
      <c r="K28" s="711"/>
      <c r="L28" s="712"/>
    </row>
    <row r="29" spans="1:14" s="191" customFormat="1" ht="15" customHeight="1">
      <c r="A29" s="713" t="s">
        <v>270</v>
      </c>
      <c r="B29" s="714"/>
      <c r="C29" s="714"/>
      <c r="D29" s="714"/>
      <c r="E29" s="714"/>
      <c r="F29" s="714"/>
      <c r="G29" s="714"/>
      <c r="H29" s="714"/>
      <c r="I29" s="714"/>
      <c r="J29" s="714"/>
      <c r="K29" s="714"/>
      <c r="L29" s="715"/>
    </row>
    <row r="30" spans="1:14" s="191" customFormat="1" ht="16.5" customHeight="1">
      <c r="A30" s="716" t="s">
        <v>269</v>
      </c>
      <c r="B30" s="717"/>
      <c r="C30" s="717"/>
      <c r="D30" s="717"/>
      <c r="E30" s="717"/>
      <c r="F30" s="717"/>
      <c r="G30" s="717"/>
      <c r="H30" s="717"/>
      <c r="I30" s="717"/>
      <c r="J30" s="717"/>
      <c r="K30" s="717"/>
      <c r="L30" s="718"/>
    </row>
    <row r="31" spans="1:14" ht="31.5" customHeight="1">
      <c r="A31" s="700" t="s">
        <v>271</v>
      </c>
      <c r="B31" s="701"/>
      <c r="C31" s="701"/>
      <c r="D31" s="701"/>
      <c r="E31" s="702"/>
      <c r="F31" s="697" t="s">
        <v>623</v>
      </c>
      <c r="G31" s="698"/>
      <c r="H31" s="698"/>
      <c r="I31" s="699"/>
      <c r="J31" s="723" t="s">
        <v>624</v>
      </c>
      <c r="K31" s="724"/>
      <c r="L31" s="724"/>
    </row>
    <row r="32" spans="1:14" ht="21" customHeight="1">
      <c r="A32" s="703" t="s">
        <v>261</v>
      </c>
      <c r="B32" s="703"/>
      <c r="C32" s="703"/>
      <c r="D32" s="721" t="s">
        <v>262</v>
      </c>
      <c r="E32" s="722"/>
      <c r="F32" s="220" t="s">
        <v>263</v>
      </c>
      <c r="G32" s="703" t="s">
        <v>264</v>
      </c>
      <c r="H32" s="703"/>
      <c r="I32" s="221" t="s">
        <v>265</v>
      </c>
      <c r="J32" s="219" t="s">
        <v>266</v>
      </c>
      <c r="K32" s="638" t="s">
        <v>267</v>
      </c>
      <c r="L32" s="638" t="s">
        <v>268</v>
      </c>
    </row>
    <row r="33" spans="1:12" ht="26.25" customHeight="1">
      <c r="A33" s="695"/>
      <c r="B33" s="695"/>
      <c r="C33" s="695"/>
      <c r="D33" s="695"/>
      <c r="E33" s="696"/>
      <c r="F33" s="222"/>
      <c r="G33" s="695"/>
      <c r="H33" s="695"/>
      <c r="I33" s="223"/>
      <c r="J33" s="200"/>
      <c r="K33" s="637"/>
      <c r="L33" s="637"/>
    </row>
    <row r="34" spans="1:12" ht="23.25" customHeight="1">
      <c r="A34" s="706" t="s">
        <v>625</v>
      </c>
      <c r="B34" s="707"/>
      <c r="C34" s="707"/>
      <c r="D34" s="707"/>
      <c r="E34" s="707"/>
      <c r="F34" s="707"/>
      <c r="G34" s="707"/>
      <c r="H34" s="707"/>
      <c r="I34" s="707"/>
      <c r="J34" s="707"/>
      <c r="K34" s="707"/>
      <c r="L34" s="708"/>
    </row>
    <row r="35" spans="1:12" ht="13.5" customHeight="1">
      <c r="A35" s="53" t="s">
        <v>195</v>
      </c>
      <c r="B35" s="190"/>
      <c r="C35" s="183"/>
      <c r="D35" s="183"/>
      <c r="E35" s="183"/>
      <c r="F35" s="68"/>
      <c r="G35" s="231"/>
      <c r="H35" s="69" t="s">
        <v>69</v>
      </c>
      <c r="I35" s="70"/>
      <c r="J35" s="70"/>
      <c r="K35" s="70"/>
      <c r="L35" s="54"/>
    </row>
    <row r="36" spans="1:12" ht="16.5">
      <c r="A36" s="719" t="s">
        <v>196</v>
      </c>
      <c r="B36" s="720"/>
      <c r="C36" s="183"/>
      <c r="D36" s="55"/>
      <c r="E36" s="55"/>
      <c r="F36" s="68"/>
      <c r="G36" s="231"/>
      <c r="H36" s="71" t="s">
        <v>197</v>
      </c>
      <c r="I36" s="72"/>
      <c r="J36" s="72"/>
      <c r="K36" s="72"/>
      <c r="L36" s="54"/>
    </row>
    <row r="37" spans="1:12" ht="6.75" customHeight="1">
      <c r="A37" s="73"/>
      <c r="B37" s="74"/>
      <c r="C37" s="74"/>
      <c r="D37" s="74"/>
      <c r="E37" s="74"/>
      <c r="F37" s="74"/>
      <c r="G37" s="74"/>
      <c r="H37" s="74"/>
      <c r="I37" s="74"/>
      <c r="J37" s="74"/>
      <c r="K37" s="74"/>
      <c r="L37" s="75"/>
    </row>
    <row r="38" spans="1:12" ht="18" customHeight="1">
      <c r="A38" s="709" t="s">
        <v>192</v>
      </c>
      <c r="B38" s="710"/>
      <c r="C38" s="639"/>
      <c r="D38" s="64"/>
      <c r="E38" s="65" t="s">
        <v>193</v>
      </c>
      <c r="F38" s="66" t="s">
        <v>194</v>
      </c>
      <c r="G38" s="66"/>
      <c r="H38" s="66"/>
      <c r="I38" s="66"/>
      <c r="J38" s="66"/>
      <c r="K38" s="66"/>
      <c r="L38" s="67"/>
    </row>
    <row r="39" spans="1:12" ht="7.5" customHeight="1"/>
    <row r="40" spans="1:12">
      <c r="A40" s="705">
        <v>6</v>
      </c>
      <c r="B40" s="705"/>
      <c r="C40" s="705"/>
      <c r="D40" s="705"/>
      <c r="E40" s="705"/>
      <c r="F40" s="705"/>
      <c r="G40" s="705"/>
      <c r="H40" s="705"/>
      <c r="I40" s="705"/>
      <c r="J40" s="705"/>
      <c r="K40" s="705"/>
      <c r="L40" s="705"/>
    </row>
  </sheetData>
  <sheetProtection password="CAB3" sheet="1" objects="1" scenarios="1"/>
  <mergeCells count="51">
    <mergeCell ref="A7:L7"/>
    <mergeCell ref="A10:L10"/>
    <mergeCell ref="A8:L8"/>
    <mergeCell ref="A9:L9"/>
    <mergeCell ref="A1:L1"/>
    <mergeCell ref="A2:L2"/>
    <mergeCell ref="A3:L3"/>
    <mergeCell ref="A5:L5"/>
    <mergeCell ref="B6:D6"/>
    <mergeCell ref="E6:L6"/>
    <mergeCell ref="B11:L11"/>
    <mergeCell ref="B13:L13"/>
    <mergeCell ref="B14:L14"/>
    <mergeCell ref="E15:F15"/>
    <mergeCell ref="G15:H15"/>
    <mergeCell ref="I15:J15"/>
    <mergeCell ref="K15:L15"/>
    <mergeCell ref="A12:L12"/>
    <mergeCell ref="E16:F16"/>
    <mergeCell ref="A23:B23"/>
    <mergeCell ref="C23:E23"/>
    <mergeCell ref="K23:L23"/>
    <mergeCell ref="G23:I23"/>
    <mergeCell ref="A17:L17"/>
    <mergeCell ref="A18:L18"/>
    <mergeCell ref="A22:B22"/>
    <mergeCell ref="C22:L22"/>
    <mergeCell ref="C21:L21"/>
    <mergeCell ref="C20:L20"/>
    <mergeCell ref="C19:L19"/>
    <mergeCell ref="A40:L40"/>
    <mergeCell ref="A34:L34"/>
    <mergeCell ref="A38:B38"/>
    <mergeCell ref="A28:L28"/>
    <mergeCell ref="A29:L29"/>
    <mergeCell ref="A30:L30"/>
    <mergeCell ref="A36:B36"/>
    <mergeCell ref="D32:E32"/>
    <mergeCell ref="G32:H32"/>
    <mergeCell ref="J31:L31"/>
    <mergeCell ref="J24:L24"/>
    <mergeCell ref="C24:H24"/>
    <mergeCell ref="A25:C25"/>
    <mergeCell ref="D25:E25"/>
    <mergeCell ref="D33:E33"/>
    <mergeCell ref="G33:H33"/>
    <mergeCell ref="F31:I31"/>
    <mergeCell ref="A31:E31"/>
    <mergeCell ref="A32:C32"/>
    <mergeCell ref="A33:C33"/>
    <mergeCell ref="G25:I25"/>
  </mergeCells>
  <phoneticPr fontId="1" type="noConversion"/>
  <pageMargins left="0.47244094488188981" right="0.39370078740157483" top="0.47244094488188981" bottom="0.35433070866141736" header="0.31496062992125984" footer="0.31496062992125984"/>
  <pageSetup paperSize="9" scale="95" fitToHeight="0" orientation="portrait" r:id="rId1"/>
  <headerFooter>
    <oddHeader>&amp;L&amp;"新細明體,標準"&amp;9教育局通函第3&amp;"Times New Roman,標準"/2019&amp;"新細明體,標準"號</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26631" r:id="rId4" name="Label 7">
              <controlPr defaultSize="0" autoFill="0" autoLine="0" autoPict="0">
                <anchor moveWithCells="1" sizeWithCells="1">
                  <from>
                    <xdr:col>9</xdr:col>
                    <xdr:colOff>228600</xdr:colOff>
                    <xdr:row>12</xdr:row>
                    <xdr:rowOff>257175</xdr:rowOff>
                  </from>
                  <to>
                    <xdr:col>9</xdr:col>
                    <xdr:colOff>228600</xdr:colOff>
                    <xdr:row>13</xdr:row>
                    <xdr:rowOff>19050</xdr:rowOff>
                  </to>
                </anchor>
              </controlPr>
            </control>
          </mc:Choice>
        </mc:AlternateContent>
        <mc:AlternateContent xmlns:mc="http://schemas.openxmlformats.org/markup-compatibility/2006">
          <mc:Choice Requires="x14">
            <control shapeId="26632" r:id="rId5" name="Label 8">
              <controlPr defaultSize="0" autoFill="0" autoLine="0" autoPict="0">
                <anchor moveWithCells="1" sizeWithCells="1">
                  <from>
                    <xdr:col>9</xdr:col>
                    <xdr:colOff>228600</xdr:colOff>
                    <xdr:row>14</xdr:row>
                    <xdr:rowOff>238125</xdr:rowOff>
                  </from>
                  <to>
                    <xdr:col>9</xdr:col>
                    <xdr:colOff>228600</xdr:colOff>
                    <xdr:row>15</xdr:row>
                    <xdr:rowOff>76200</xdr:rowOff>
                  </to>
                </anchor>
              </controlPr>
            </control>
          </mc:Choice>
        </mc:AlternateContent>
        <mc:AlternateContent xmlns:mc="http://schemas.openxmlformats.org/markup-compatibility/2006">
          <mc:Choice Requires="x14">
            <control shapeId="26654" r:id="rId6" name="Check Box 30">
              <controlPr defaultSize="0" autoFill="0" autoLine="0" autoPict="0">
                <anchor moveWithCells="1">
                  <from>
                    <xdr:col>0</xdr:col>
                    <xdr:colOff>342900</xdr:colOff>
                    <xdr:row>12</xdr:row>
                    <xdr:rowOff>57150</xdr:rowOff>
                  </from>
                  <to>
                    <xdr:col>1</xdr:col>
                    <xdr:colOff>9525</xdr:colOff>
                    <xdr:row>12</xdr:row>
                    <xdr:rowOff>171450</xdr:rowOff>
                  </to>
                </anchor>
              </controlPr>
            </control>
          </mc:Choice>
        </mc:AlternateContent>
        <mc:AlternateContent xmlns:mc="http://schemas.openxmlformats.org/markup-compatibility/2006">
          <mc:Choice Requires="x14">
            <control shapeId="26655" r:id="rId7" name="Label 31">
              <controlPr defaultSize="0" autoFill="0" autoLine="0" autoPict="0">
                <anchor moveWithCells="1" sizeWithCells="1">
                  <from>
                    <xdr:col>9</xdr:col>
                    <xdr:colOff>228600</xdr:colOff>
                    <xdr:row>12</xdr:row>
                    <xdr:rowOff>257175</xdr:rowOff>
                  </from>
                  <to>
                    <xdr:col>9</xdr:col>
                    <xdr:colOff>228600</xdr:colOff>
                    <xdr:row>13</xdr:row>
                    <xdr:rowOff>19050</xdr:rowOff>
                  </to>
                </anchor>
              </controlPr>
            </control>
          </mc:Choice>
        </mc:AlternateContent>
        <mc:AlternateContent xmlns:mc="http://schemas.openxmlformats.org/markup-compatibility/2006">
          <mc:Choice Requires="x14">
            <control shapeId="26656" r:id="rId8" name="Label 32">
              <controlPr defaultSize="0" autoFill="0" autoLine="0" autoPict="0">
                <anchor moveWithCells="1" sizeWithCells="1">
                  <from>
                    <xdr:col>9</xdr:col>
                    <xdr:colOff>228600</xdr:colOff>
                    <xdr:row>14</xdr:row>
                    <xdr:rowOff>238125</xdr:rowOff>
                  </from>
                  <to>
                    <xdr:col>9</xdr:col>
                    <xdr:colOff>228600</xdr:colOff>
                    <xdr:row>15</xdr:row>
                    <xdr:rowOff>76200</xdr:rowOff>
                  </to>
                </anchor>
              </controlPr>
            </control>
          </mc:Choice>
        </mc:AlternateContent>
        <mc:AlternateContent xmlns:mc="http://schemas.openxmlformats.org/markup-compatibility/2006">
          <mc:Choice Requires="x14">
            <control shapeId="26658" r:id="rId9" name="Check Box 34">
              <controlPr defaultSize="0" autoFill="0" autoLine="0" autoPict="0">
                <anchor moveWithCells="1">
                  <from>
                    <xdr:col>0</xdr:col>
                    <xdr:colOff>342900</xdr:colOff>
                    <xdr:row>10</xdr:row>
                    <xdr:rowOff>47625</xdr:rowOff>
                  </from>
                  <to>
                    <xdr:col>1</xdr:col>
                    <xdr:colOff>9525</xdr:colOff>
                    <xdr:row>10</xdr:row>
                    <xdr:rowOff>180975</xdr:rowOff>
                  </to>
                </anchor>
              </controlPr>
            </control>
          </mc:Choice>
        </mc:AlternateContent>
        <mc:AlternateContent xmlns:mc="http://schemas.openxmlformats.org/markup-compatibility/2006">
          <mc:Choice Requires="x14">
            <control shapeId="26662" r:id="rId10" name="Check Box 38">
              <controlPr defaultSize="0" autoFill="0" autoLine="0" autoPict="0">
                <anchor moveWithCells="1">
                  <from>
                    <xdr:col>0</xdr:col>
                    <xdr:colOff>342900</xdr:colOff>
                    <xdr:row>13</xdr:row>
                    <xdr:rowOff>19050</xdr:rowOff>
                  </from>
                  <to>
                    <xdr:col>1</xdr:col>
                    <xdr:colOff>9525</xdr:colOff>
                    <xdr:row>13</xdr:row>
                    <xdr:rowOff>180975</xdr:rowOff>
                  </to>
                </anchor>
              </controlPr>
            </control>
          </mc:Choice>
        </mc:AlternateContent>
        <mc:AlternateContent xmlns:mc="http://schemas.openxmlformats.org/markup-compatibility/2006">
          <mc:Choice Requires="x14">
            <control shapeId="26672" r:id="rId11" name="Check Box 48">
              <controlPr defaultSize="0" autoFill="0" autoLine="0" autoPict="0">
                <anchor moveWithCells="1">
                  <from>
                    <xdr:col>9</xdr:col>
                    <xdr:colOff>323850</xdr:colOff>
                    <xdr:row>32</xdr:row>
                    <xdr:rowOff>95250</xdr:rowOff>
                  </from>
                  <to>
                    <xdr:col>9</xdr:col>
                    <xdr:colOff>552450</xdr:colOff>
                    <xdr:row>32</xdr:row>
                    <xdr:rowOff>247650</xdr:rowOff>
                  </to>
                </anchor>
              </controlPr>
            </control>
          </mc:Choice>
        </mc:AlternateContent>
        <mc:AlternateContent xmlns:mc="http://schemas.openxmlformats.org/markup-compatibility/2006">
          <mc:Choice Requires="x14">
            <control shapeId="26673" r:id="rId12" name="Check Box 49">
              <controlPr defaultSize="0" autoFill="0" autoLine="0" autoPict="0">
                <anchor moveWithCells="1">
                  <from>
                    <xdr:col>11</xdr:col>
                    <xdr:colOff>352425</xdr:colOff>
                    <xdr:row>32</xdr:row>
                    <xdr:rowOff>85725</xdr:rowOff>
                  </from>
                  <to>
                    <xdr:col>11</xdr:col>
                    <xdr:colOff>571500</xdr:colOff>
                    <xdr:row>32</xdr:row>
                    <xdr:rowOff>247650</xdr:rowOff>
                  </to>
                </anchor>
              </controlPr>
            </control>
          </mc:Choice>
        </mc:AlternateContent>
        <mc:AlternateContent xmlns:mc="http://schemas.openxmlformats.org/markup-compatibility/2006">
          <mc:Choice Requires="x14">
            <control shapeId="26677" r:id="rId13" name="Check Box 53">
              <controlPr defaultSize="0" autoFill="0" autoLine="0" autoPict="0">
                <anchor moveWithCells="1">
                  <from>
                    <xdr:col>5</xdr:col>
                    <xdr:colOff>285750</xdr:colOff>
                    <xdr:row>32</xdr:row>
                    <xdr:rowOff>85725</xdr:rowOff>
                  </from>
                  <to>
                    <xdr:col>5</xdr:col>
                    <xdr:colOff>514350</xdr:colOff>
                    <xdr:row>32</xdr:row>
                    <xdr:rowOff>247650</xdr:rowOff>
                  </to>
                </anchor>
              </controlPr>
            </control>
          </mc:Choice>
        </mc:AlternateContent>
        <mc:AlternateContent xmlns:mc="http://schemas.openxmlformats.org/markup-compatibility/2006">
          <mc:Choice Requires="x14">
            <control shapeId="26678" r:id="rId14" name="Check Box 54">
              <controlPr defaultSize="0" autoFill="0" autoLine="0" autoPict="0">
                <anchor moveWithCells="1">
                  <from>
                    <xdr:col>6</xdr:col>
                    <xdr:colOff>342900</xdr:colOff>
                    <xdr:row>32</xdr:row>
                    <xdr:rowOff>76200</xdr:rowOff>
                  </from>
                  <to>
                    <xdr:col>6</xdr:col>
                    <xdr:colOff>590550</xdr:colOff>
                    <xdr:row>32</xdr:row>
                    <xdr:rowOff>257175</xdr:rowOff>
                  </to>
                </anchor>
              </controlPr>
            </control>
          </mc:Choice>
        </mc:AlternateContent>
        <mc:AlternateContent xmlns:mc="http://schemas.openxmlformats.org/markup-compatibility/2006">
          <mc:Choice Requires="x14">
            <control shapeId="26679" r:id="rId15" name="Check Box 55">
              <controlPr defaultSize="0" autoFill="0" autoLine="0" autoPict="0">
                <anchor moveWithCells="1">
                  <from>
                    <xdr:col>8</xdr:col>
                    <xdr:colOff>276225</xdr:colOff>
                    <xdr:row>32</xdr:row>
                    <xdr:rowOff>95250</xdr:rowOff>
                  </from>
                  <to>
                    <xdr:col>8</xdr:col>
                    <xdr:colOff>485775</xdr:colOff>
                    <xdr:row>32</xdr:row>
                    <xdr:rowOff>257175</xdr:rowOff>
                  </to>
                </anchor>
              </controlPr>
            </control>
          </mc:Choice>
        </mc:AlternateContent>
        <mc:AlternateContent xmlns:mc="http://schemas.openxmlformats.org/markup-compatibility/2006">
          <mc:Choice Requires="x14">
            <control shapeId="26682" r:id="rId16" name="Check Box 58">
              <controlPr defaultSize="0" autoFill="0" autoLine="0" autoPict="0">
                <anchor moveWithCells="1">
                  <from>
                    <xdr:col>10</xdr:col>
                    <xdr:colOff>266700</xdr:colOff>
                    <xdr:row>32</xdr:row>
                    <xdr:rowOff>95250</xdr:rowOff>
                  </from>
                  <to>
                    <xdr:col>10</xdr:col>
                    <xdr:colOff>495300</xdr:colOff>
                    <xdr:row>32</xdr:row>
                    <xdr:rowOff>247650</xdr:rowOff>
                  </to>
                </anchor>
              </controlPr>
            </control>
          </mc:Choice>
        </mc:AlternateContent>
        <mc:AlternateContent xmlns:mc="http://schemas.openxmlformats.org/markup-compatibility/2006">
          <mc:Choice Requires="x14">
            <control shapeId="26687" r:id="rId17" name="Check Box 63">
              <controlPr defaultSize="0" autoFill="0" autoLine="0" autoPict="0">
                <anchor moveWithCells="1">
                  <from>
                    <xdr:col>3</xdr:col>
                    <xdr:colOff>323850</xdr:colOff>
                    <xdr:row>32</xdr:row>
                    <xdr:rowOff>95250</xdr:rowOff>
                  </from>
                  <to>
                    <xdr:col>4</xdr:col>
                    <xdr:colOff>76200</xdr:colOff>
                    <xdr:row>32</xdr:row>
                    <xdr:rowOff>247650</xdr:rowOff>
                  </to>
                </anchor>
              </controlPr>
            </control>
          </mc:Choice>
        </mc:AlternateContent>
        <mc:AlternateContent xmlns:mc="http://schemas.openxmlformats.org/markup-compatibility/2006">
          <mc:Choice Requires="x14">
            <control shapeId="26688" r:id="rId18" name="Check Box 64">
              <controlPr defaultSize="0" autoFill="0" autoLine="0" autoPict="0">
                <anchor moveWithCells="1">
                  <from>
                    <xdr:col>1</xdr:col>
                    <xdr:colOff>285750</xdr:colOff>
                    <xdr:row>25</xdr:row>
                    <xdr:rowOff>200025</xdr:rowOff>
                  </from>
                  <to>
                    <xdr:col>2</xdr:col>
                    <xdr:colOff>9525</xdr:colOff>
                    <xdr:row>25</xdr:row>
                    <xdr:rowOff>333375</xdr:rowOff>
                  </to>
                </anchor>
              </controlPr>
            </control>
          </mc:Choice>
        </mc:AlternateContent>
        <mc:AlternateContent xmlns:mc="http://schemas.openxmlformats.org/markup-compatibility/2006">
          <mc:Choice Requires="x14">
            <control shapeId="26689" r:id="rId19" name="Check Box 65">
              <controlPr defaultSize="0" autoFill="0" autoLine="0" autoPict="0">
                <anchor moveWithCells="1">
                  <from>
                    <xdr:col>3</xdr:col>
                    <xdr:colOff>342900</xdr:colOff>
                    <xdr:row>25</xdr:row>
                    <xdr:rowOff>200025</xdr:rowOff>
                  </from>
                  <to>
                    <xdr:col>4</xdr:col>
                    <xdr:colOff>85725</xdr:colOff>
                    <xdr:row>25</xdr:row>
                    <xdr:rowOff>333375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3">
    <tabColor rgb="FF7030A0"/>
  </sheetPr>
  <dimension ref="A1:AA2"/>
  <sheetViews>
    <sheetView zoomScale="85" zoomScaleNormal="85" workbookViewId="0">
      <selection activeCell="F15" sqref="F15"/>
    </sheetView>
  </sheetViews>
  <sheetFormatPr defaultRowHeight="16.5"/>
  <cols>
    <col min="7" max="7" width="14.125" customWidth="1"/>
    <col min="9" max="9" width="15.5" customWidth="1"/>
    <col min="10" max="10" width="16" customWidth="1"/>
    <col min="11" max="11" width="13.125" customWidth="1"/>
    <col min="12" max="12" width="16.625" customWidth="1"/>
    <col min="13" max="13" width="29.375" customWidth="1"/>
    <col min="14" max="14" width="14.875" customWidth="1"/>
    <col min="15" max="15" width="21.5" customWidth="1"/>
    <col min="16" max="16" width="13.25" customWidth="1"/>
    <col min="17" max="17" width="13.375" customWidth="1"/>
  </cols>
  <sheetData>
    <row r="1" spans="1:27" s="4" customFormat="1">
      <c r="A1" s="4" t="s">
        <v>70</v>
      </c>
      <c r="B1" s="4" t="s">
        <v>71</v>
      </c>
      <c r="C1" s="4" t="s">
        <v>72</v>
      </c>
      <c r="D1" s="4" t="s">
        <v>73</v>
      </c>
      <c r="E1" s="4" t="s">
        <v>74</v>
      </c>
      <c r="F1" s="4" t="s">
        <v>75</v>
      </c>
      <c r="G1" s="4" t="s">
        <v>76</v>
      </c>
      <c r="H1" s="4" t="s">
        <v>77</v>
      </c>
      <c r="I1" s="4" t="s">
        <v>78</v>
      </c>
      <c r="J1" s="4" t="s">
        <v>79</v>
      </c>
      <c r="K1" s="4" t="s">
        <v>80</v>
      </c>
      <c r="L1" s="4" t="s">
        <v>81</v>
      </c>
      <c r="M1" s="4" t="s">
        <v>82</v>
      </c>
      <c r="Q1" s="4" t="s">
        <v>83</v>
      </c>
      <c r="R1" s="4" t="s">
        <v>84</v>
      </c>
      <c r="S1" s="4" t="s">
        <v>85</v>
      </c>
      <c r="T1" s="4" t="s">
        <v>86</v>
      </c>
      <c r="U1" s="4" t="s">
        <v>87</v>
      </c>
      <c r="V1" s="4" t="s">
        <v>88</v>
      </c>
      <c r="W1" s="4" t="s">
        <v>89</v>
      </c>
      <c r="X1" s="4" t="s">
        <v>90</v>
      </c>
      <c r="Y1" s="4" t="s">
        <v>91</v>
      </c>
      <c r="Z1" s="4" t="s">
        <v>92</v>
      </c>
      <c r="AA1" s="4" t="s">
        <v>93</v>
      </c>
    </row>
    <row r="2" spans="1:27">
      <c r="A2">
        <v>1</v>
      </c>
      <c r="B2" s="3"/>
      <c r="C2" s="2"/>
      <c r="E2" s="2"/>
      <c r="F2" t="b">
        <f>附表1A!Q11</f>
        <v>0</v>
      </c>
      <c r="G2" t="b">
        <f>附表1A!Q13</f>
        <v>0</v>
      </c>
      <c r="H2" t="e">
        <f>INDEX(附表1A!#REF!,1,4)</f>
        <v>#REF!</v>
      </c>
      <c r="I2" t="e">
        <f>INDEX(#REF!,1,1)</f>
        <v>#REF!</v>
      </c>
      <c r="J2" t="e">
        <f>INDEX(#REF!,1,3)</f>
        <v>#REF!</v>
      </c>
      <c r="K2" s="113" t="e">
        <f>INDEX(#REF!,1,1)</f>
        <v>#REF!</v>
      </c>
      <c r="L2" s="113" t="e">
        <f>INDEX(#REF!,1,3)</f>
        <v>#REF!</v>
      </c>
      <c r="M2" s="113" t="e">
        <f>INDEX(#REF!,1,5)</f>
        <v>#REF!</v>
      </c>
      <c r="N2" t="e">
        <f>附表1A!#REF!</f>
        <v>#REF!</v>
      </c>
      <c r="O2" t="e">
        <f>附表1A!#REF!</f>
        <v>#REF!</v>
      </c>
      <c r="P2" t="e">
        <f>附表1A!#REF!</f>
        <v>#REF!</v>
      </c>
      <c r="Q2" t="b">
        <f>附表1A!Q14</f>
        <v>0</v>
      </c>
    </row>
  </sheetData>
  <phoneticPr fontId="1"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13">
    <tabColor rgb="FF7030A0"/>
  </sheetPr>
  <dimension ref="A1:L37"/>
  <sheetViews>
    <sheetView workbookViewId="0">
      <selection activeCell="D20" sqref="D20"/>
    </sheetView>
  </sheetViews>
  <sheetFormatPr defaultRowHeight="16.5"/>
  <cols>
    <col min="4" max="4" width="18.875" customWidth="1"/>
    <col min="5" max="5" width="17.5" customWidth="1"/>
    <col min="6" max="7" width="22" customWidth="1"/>
    <col min="8" max="8" width="14.875" customWidth="1"/>
    <col min="9" max="9" width="19.125" customWidth="1"/>
    <col min="10" max="11" width="14.875" customWidth="1"/>
    <col min="12" max="12" width="30" customWidth="1"/>
  </cols>
  <sheetData>
    <row r="1" spans="1:12">
      <c r="A1" s="114" t="s">
        <v>94</v>
      </c>
      <c r="B1" s="114" t="s">
        <v>95</v>
      </c>
      <c r="C1" s="114" t="s">
        <v>96</v>
      </c>
      <c r="D1" s="114" t="s">
        <v>97</v>
      </c>
      <c r="E1" s="114" t="s">
        <v>98</v>
      </c>
      <c r="F1" s="114" t="s">
        <v>99</v>
      </c>
      <c r="G1" s="114" t="s">
        <v>100</v>
      </c>
      <c r="H1" s="114" t="s">
        <v>101</v>
      </c>
      <c r="I1" s="114" t="s">
        <v>102</v>
      </c>
      <c r="J1" s="114" t="s">
        <v>103</v>
      </c>
      <c r="K1" s="114" t="s">
        <v>104</v>
      </c>
      <c r="L1" s="114" t="s">
        <v>105</v>
      </c>
    </row>
    <row r="2" spans="1:12">
      <c r="A2" s="115" t="s">
        <v>106</v>
      </c>
      <c r="B2" s="115" t="s">
        <v>107</v>
      </c>
      <c r="C2" s="115" t="s">
        <v>108</v>
      </c>
      <c r="D2" s="116">
        <f>INDEX(附表1B頁二!B13:H24,2,1)</f>
        <v>0</v>
      </c>
      <c r="F2" s="116">
        <f>INDEX(附表1B頁二!B13:H24,2,2)</f>
        <v>0</v>
      </c>
      <c r="G2" s="116">
        <f>INDEX(附表1B頁二!B13:H24,2,3)</f>
        <v>0</v>
      </c>
      <c r="H2" s="116">
        <f>INDEX(附表1B頁二!B13:H24,2,4)</f>
        <v>0</v>
      </c>
      <c r="I2" s="116">
        <f>INDEX(附表1B頁二!B13:H24,2,5)</f>
        <v>0</v>
      </c>
      <c r="J2" s="116">
        <f>INDEX(附表1B頁二!B13:H24,2,6)</f>
        <v>0</v>
      </c>
      <c r="K2" s="116">
        <f>INDEX(附表1B頁二!B13:H24,2,7)</f>
        <v>0</v>
      </c>
      <c r="L2" s="116" t="e">
        <f>INDEX(附表1B頁二!B13:H24,2,8)</f>
        <v>#REF!</v>
      </c>
    </row>
    <row r="3" spans="1:12">
      <c r="A3" s="115" t="s">
        <v>109</v>
      </c>
      <c r="B3" s="115" t="s">
        <v>110</v>
      </c>
      <c r="C3" s="115" t="s">
        <v>111</v>
      </c>
      <c r="D3" s="116">
        <f>INDEX(附表1B頁二!B13:H24,3,1)</f>
        <v>0</v>
      </c>
      <c r="F3" s="116">
        <f>INDEX(附表1B頁二!B13:H24,3,2)</f>
        <v>0</v>
      </c>
      <c r="G3" s="116">
        <f>INDEX(附表1B頁二!B13:H24,3,3)</f>
        <v>0</v>
      </c>
      <c r="H3" s="116">
        <f>INDEX(附表1B頁二!B13:H24,3,4)</f>
        <v>0</v>
      </c>
      <c r="I3" s="116">
        <f>INDEX(附表1B頁二!B13:H24,3,5)</f>
        <v>0</v>
      </c>
      <c r="J3" s="116">
        <f>INDEX(附表1B頁二!B13:H24,3,6)</f>
        <v>0</v>
      </c>
      <c r="K3" s="116">
        <f>INDEX(附表1B頁二!B13:H24,3,7)</f>
        <v>0</v>
      </c>
      <c r="L3" s="116" t="e">
        <f>INDEX(附表1B頁二!B13:H24,3,8)</f>
        <v>#REF!</v>
      </c>
    </row>
    <row r="4" spans="1:12">
      <c r="A4" s="115" t="s">
        <v>109</v>
      </c>
      <c r="B4" s="115" t="s">
        <v>110</v>
      </c>
      <c r="C4" s="115" t="s">
        <v>112</v>
      </c>
      <c r="D4" s="116">
        <f>INDEX(附表1B頁二!B13:H24,4,1)</f>
        <v>0</v>
      </c>
      <c r="F4" s="116">
        <f>INDEX(附表1B頁二!B13:H24,4,2)</f>
        <v>0</v>
      </c>
      <c r="G4" s="116">
        <f>INDEX(附表1B頁二!B13:H24,4,3)</f>
        <v>0</v>
      </c>
      <c r="H4" s="116">
        <f>INDEX(附表1B頁二!B13:H24,4,4)</f>
        <v>0</v>
      </c>
      <c r="I4" s="116">
        <f>INDEX(附表1B頁二!B13:H24,4,5)</f>
        <v>0</v>
      </c>
      <c r="J4" s="116">
        <f>INDEX(附表1B頁二!B13:H24,4,6)</f>
        <v>0</v>
      </c>
      <c r="K4" s="116">
        <f>INDEX(附表1B頁二!B13:H24,4,7)</f>
        <v>0</v>
      </c>
      <c r="L4" s="116" t="e">
        <f>INDEX(附表1B頁二!B13:H24,4,8)</f>
        <v>#REF!</v>
      </c>
    </row>
    <row r="5" spans="1:12">
      <c r="A5" s="115" t="s">
        <v>109</v>
      </c>
      <c r="B5" s="115" t="s">
        <v>113</v>
      </c>
      <c r="C5" s="115" t="s">
        <v>114</v>
      </c>
      <c r="D5" s="117">
        <f>INDEX(附表1B頁二!B13:H24,6,1)</f>
        <v>0</v>
      </c>
      <c r="F5" s="117">
        <f>INDEX(附表1B頁二!B13:H24,6,2)</f>
        <v>0</v>
      </c>
      <c r="G5" s="117">
        <f>INDEX(附表1B頁二!B13:H24,6,3)</f>
        <v>0</v>
      </c>
      <c r="H5" s="117">
        <f>INDEX(附表1B頁二!B13:H24,6,4)</f>
        <v>0</v>
      </c>
      <c r="I5" s="117">
        <f>INDEX(附表1B頁二!B13:H24,6,5)</f>
        <v>0</v>
      </c>
      <c r="J5" s="117">
        <f>INDEX(附表1B頁二!B13:H24,6,6)</f>
        <v>0</v>
      </c>
      <c r="K5" s="117">
        <f>INDEX(附表1B頁二!B13:H24,6,7)</f>
        <v>0</v>
      </c>
      <c r="L5" s="117" t="e">
        <f>INDEX(附表1B頁二!B13:H24,6,8)</f>
        <v>#REF!</v>
      </c>
    </row>
    <row r="6" spans="1:12">
      <c r="A6" s="115" t="s">
        <v>109</v>
      </c>
      <c r="B6" s="115" t="s">
        <v>113</v>
      </c>
      <c r="C6" s="115" t="s">
        <v>111</v>
      </c>
      <c r="D6" s="117">
        <f>INDEX(附表1B頁二!B13:H24,7,1)</f>
        <v>0</v>
      </c>
      <c r="F6" s="117">
        <f>INDEX(附表1B頁二!B13:H24,7,2)</f>
        <v>0</v>
      </c>
      <c r="G6" s="117">
        <f>INDEX(附表1B頁二!B13:H24,7,3)</f>
        <v>0</v>
      </c>
      <c r="H6" s="117">
        <f>INDEX(附表1B頁二!B13:H24,7,4)</f>
        <v>0</v>
      </c>
      <c r="I6" s="117">
        <f>INDEX(附表1B頁二!B13:H24,7,5)</f>
        <v>0</v>
      </c>
      <c r="J6" s="117">
        <f>INDEX(附表1B頁二!B13:H24,7,6)</f>
        <v>0</v>
      </c>
      <c r="K6" s="117">
        <f>INDEX(附表1B頁二!B13:H24,7,7)</f>
        <v>0</v>
      </c>
      <c r="L6" s="117" t="e">
        <f>INDEX(附表1B頁二!B13:H24,7,8)</f>
        <v>#REF!</v>
      </c>
    </row>
    <row r="7" spans="1:12">
      <c r="A7" s="115" t="s">
        <v>109</v>
      </c>
      <c r="B7" s="115" t="s">
        <v>113</v>
      </c>
      <c r="C7" s="115" t="s">
        <v>112</v>
      </c>
      <c r="D7" s="117">
        <f>INDEX(附表1B頁二!B13:H24,8,1)</f>
        <v>0</v>
      </c>
      <c r="F7" s="117">
        <f>INDEX(附表1B頁二!B13:H24,8,2)</f>
        <v>0</v>
      </c>
      <c r="G7" s="117">
        <f>INDEX(附表1B頁二!B13:H24,8,3)</f>
        <v>0</v>
      </c>
      <c r="H7" s="117">
        <f>INDEX(附表1B頁二!B13:H24,8,4)</f>
        <v>0</v>
      </c>
      <c r="I7" s="117">
        <f>INDEX(附表1B頁二!B13:H24,8,5)</f>
        <v>0</v>
      </c>
      <c r="J7" s="117">
        <f>INDEX(附表1B頁二!B13:H24,8,6)</f>
        <v>0</v>
      </c>
      <c r="K7" s="117">
        <f>INDEX(附表1B頁二!B13:H24,8,7)</f>
        <v>0</v>
      </c>
      <c r="L7" s="117" t="e">
        <f>INDEX(附表1B頁二!B13:H24,8,8)</f>
        <v>#REF!</v>
      </c>
    </row>
    <row r="8" spans="1:12">
      <c r="A8" s="115" t="s">
        <v>109</v>
      </c>
      <c r="B8" s="115" t="s">
        <v>115</v>
      </c>
      <c r="C8" s="115" t="s">
        <v>114</v>
      </c>
      <c r="D8" s="117">
        <f>INDEX(附表1B頁二!B13:H24,10,1)</f>
        <v>0</v>
      </c>
      <c r="F8" s="117">
        <f>INDEX(附表1B頁二!B13:H24,10,2)</f>
        <v>0</v>
      </c>
      <c r="G8" s="117">
        <f>INDEX(附表1B頁二!B13:H24,10,3)</f>
        <v>0</v>
      </c>
      <c r="H8" s="117">
        <f>INDEX(附表1B頁二!B13:H24,10,4)</f>
        <v>0</v>
      </c>
      <c r="I8" s="117">
        <f>INDEX(附表1B頁二!B13:H24,10,5)</f>
        <v>0</v>
      </c>
      <c r="J8" s="117">
        <f>INDEX(附表1B頁二!B13:H24,10,6)</f>
        <v>0</v>
      </c>
      <c r="K8" s="117">
        <f>INDEX(附表1B頁二!B13:H24,10,7)</f>
        <v>0</v>
      </c>
      <c r="L8" s="117" t="e">
        <f>INDEX(附表1B頁二!B13:H24,10,8)</f>
        <v>#REF!</v>
      </c>
    </row>
    <row r="9" spans="1:12">
      <c r="A9" s="115" t="s">
        <v>109</v>
      </c>
      <c r="B9" s="115" t="s">
        <v>115</v>
      </c>
      <c r="C9" s="115" t="s">
        <v>111</v>
      </c>
      <c r="D9" s="117">
        <f>INDEX(附表1B頁二!B13:H24,11,1)</f>
        <v>0</v>
      </c>
      <c r="F9" s="117">
        <f>INDEX(附表1B頁二!B13:H24,11,2)</f>
        <v>0</v>
      </c>
      <c r="G9" s="117">
        <f>INDEX(附表1B頁二!B13:H24,11,3)</f>
        <v>0</v>
      </c>
      <c r="H9" s="117">
        <f>INDEX(附表1B頁二!B13:H24,11,4)</f>
        <v>0</v>
      </c>
      <c r="I9" s="117">
        <f>INDEX(附表1B頁二!B13:H24,11,5)</f>
        <v>0</v>
      </c>
      <c r="J9" s="117">
        <f>INDEX(附表1B頁二!B13:H24,11,6)</f>
        <v>0</v>
      </c>
      <c r="K9" s="117">
        <f>INDEX(附表1B頁二!B13:H24,11,7)</f>
        <v>0</v>
      </c>
      <c r="L9" s="117" t="e">
        <f>INDEX(附表1B頁二!B13:H24,11,8)</f>
        <v>#REF!</v>
      </c>
    </row>
    <row r="10" spans="1:12">
      <c r="A10" s="115" t="s">
        <v>109</v>
      </c>
      <c r="B10" s="115" t="s">
        <v>115</v>
      </c>
      <c r="C10" s="115" t="s">
        <v>112</v>
      </c>
      <c r="D10" s="117">
        <f>INDEX(附表1B頁二!B13:H24,12,1)</f>
        <v>0</v>
      </c>
      <c r="F10" s="117">
        <f>INDEX(附表1B頁二!B13:H24,12,2)</f>
        <v>0</v>
      </c>
      <c r="G10" s="117">
        <f>INDEX(附表1B頁二!B13:H24,12,3)</f>
        <v>0</v>
      </c>
      <c r="H10" s="117">
        <f>INDEX(附表1B頁二!B13:H24,12,4)</f>
        <v>0</v>
      </c>
      <c r="I10" s="117">
        <f>INDEX(附表1B頁二!B13:H24,12,5)</f>
        <v>0</v>
      </c>
      <c r="J10" s="117">
        <f>INDEX(附表1B頁二!B13:H24,12,6)</f>
        <v>0</v>
      </c>
      <c r="K10" s="117">
        <f>INDEX(附表1B頁二!B13:H24,12,7)</f>
        <v>0</v>
      </c>
      <c r="L10" s="117" t="e">
        <f>INDEX(附表1B頁二!B13:H24,12,8)</f>
        <v>#REF!</v>
      </c>
    </row>
    <row r="11" spans="1:12">
      <c r="A11" s="115" t="s">
        <v>116</v>
      </c>
      <c r="B11" s="115" t="s">
        <v>110</v>
      </c>
      <c r="C11" s="115" t="s">
        <v>117</v>
      </c>
      <c r="D11" s="116">
        <f>INDEX(附表1B頁一!B11:G22,2,1)</f>
        <v>0</v>
      </c>
      <c r="E11" s="117">
        <f>INDEX(附表1B頁一!B11:G22,2,2)</f>
        <v>0</v>
      </c>
      <c r="F11" s="117">
        <f>INDEX(附表1B頁一!B11:G22,2,3)</f>
        <v>0</v>
      </c>
      <c r="G11" s="117"/>
      <c r="H11" s="117">
        <f>INDEX(附表1B頁一!B11:G22,2,4)</f>
        <v>0</v>
      </c>
      <c r="I11" s="117">
        <f>INDEX(附表1B頁一!B11:G22,2,5)</f>
        <v>0</v>
      </c>
      <c r="J11" s="117">
        <f>INDEX(附表1B頁一!B11:G22,2,6)</f>
        <v>0</v>
      </c>
      <c r="K11" s="117" t="e">
        <f>INDEX(附表1B頁一!B11:G22,2,7)</f>
        <v>#REF!</v>
      </c>
      <c r="L11" s="117" t="e">
        <f>INDEX(附表1B頁一!B11:G22,2,8)</f>
        <v>#REF!</v>
      </c>
    </row>
    <row r="12" spans="1:12">
      <c r="A12" s="115" t="s">
        <v>118</v>
      </c>
      <c r="B12" s="115" t="s">
        <v>119</v>
      </c>
      <c r="C12" s="115" t="s">
        <v>120</v>
      </c>
      <c r="D12" s="117">
        <f>INDEX(附表1B頁一!B11:G22,3,1)</f>
        <v>0</v>
      </c>
      <c r="E12" s="117">
        <f>INDEX(附表1B頁一!B11:G22,3,2)</f>
        <v>0</v>
      </c>
      <c r="F12" s="117">
        <f>INDEX(附表1B頁一!B11:G22,3,3)</f>
        <v>0</v>
      </c>
      <c r="G12" s="117"/>
      <c r="H12" s="117">
        <f>INDEX(附表1B頁一!B11:G22,3,4)</f>
        <v>0</v>
      </c>
      <c r="I12" s="117">
        <f>INDEX(附表1B頁一!B11:G22,3,5)</f>
        <v>0</v>
      </c>
      <c r="J12" s="117">
        <f>INDEX(附表1B頁一!B11:G22,3,6)</f>
        <v>0</v>
      </c>
      <c r="K12" s="117" t="e">
        <f>INDEX(附表1B頁一!B11:G22,3,7)</f>
        <v>#REF!</v>
      </c>
      <c r="L12" s="117" t="e">
        <f>INDEX(附表1B頁一!B11:G22,3,8)</f>
        <v>#REF!</v>
      </c>
    </row>
    <row r="13" spans="1:12">
      <c r="A13" s="115" t="s">
        <v>118</v>
      </c>
      <c r="B13" s="115" t="s">
        <v>119</v>
      </c>
      <c r="C13" s="115" t="s">
        <v>121</v>
      </c>
      <c r="D13" s="117">
        <f>INDEX(附表1B頁一!B11:G22,4,1)</f>
        <v>0</v>
      </c>
      <c r="E13" s="117">
        <f>INDEX(附表1B頁一!B11:G22,4,2)</f>
        <v>0</v>
      </c>
      <c r="F13" s="117">
        <f>INDEX(附表1B頁一!B11:G22,4,3)</f>
        <v>0</v>
      </c>
      <c r="G13" s="117"/>
      <c r="H13" s="117">
        <f>INDEX(附表1B頁一!B11:G22,4,4)</f>
        <v>0</v>
      </c>
      <c r="I13" s="117">
        <f>INDEX(附表1B頁一!B11:G22,4,5)</f>
        <v>0</v>
      </c>
      <c r="J13" s="117">
        <f>INDEX(附表1B頁一!B11:G22,4,6)</f>
        <v>0</v>
      </c>
      <c r="K13" s="117" t="e">
        <f>INDEX(附表1B頁一!B11:G22,4,7)</f>
        <v>#REF!</v>
      </c>
      <c r="L13" s="117" t="e">
        <f>INDEX(附表1B頁一!B11:G22,4,8)</f>
        <v>#REF!</v>
      </c>
    </row>
    <row r="14" spans="1:12">
      <c r="A14" s="115" t="s">
        <v>118</v>
      </c>
      <c r="B14" s="115" t="s">
        <v>122</v>
      </c>
      <c r="C14" s="115" t="s">
        <v>123</v>
      </c>
      <c r="D14" s="117">
        <f>INDEX(附表1B頁一!B11:G22,6,1)</f>
        <v>0</v>
      </c>
      <c r="E14" s="117">
        <f>INDEX(附表1B頁一!B11:G22,6,2)</f>
        <v>0</v>
      </c>
      <c r="F14" s="117">
        <f>INDEX(附表1B頁一!B11:G22,6,3)</f>
        <v>0</v>
      </c>
      <c r="G14" s="117"/>
      <c r="H14" s="117">
        <f>INDEX(附表1B頁一!B11:G22,6,4)</f>
        <v>0</v>
      </c>
      <c r="I14" s="117">
        <f>INDEX(附表1B頁一!B11:G22,6,5)</f>
        <v>0</v>
      </c>
      <c r="J14" s="117">
        <f>INDEX(附表1B頁一!B11:G22,6,6)</f>
        <v>0</v>
      </c>
      <c r="K14" s="117" t="e">
        <f>INDEX(附表1B頁一!B11:G22,6,7)</f>
        <v>#REF!</v>
      </c>
      <c r="L14" s="117" t="e">
        <f>INDEX(附表1B頁一!B11:G22,6,8)</f>
        <v>#REF!</v>
      </c>
    </row>
    <row r="15" spans="1:12">
      <c r="A15" s="115" t="s">
        <v>118</v>
      </c>
      <c r="B15" s="115" t="s">
        <v>122</v>
      </c>
      <c r="C15" s="115" t="s">
        <v>120</v>
      </c>
      <c r="D15" s="117">
        <f>INDEX(附表1B頁一!B11:G22,7,1)</f>
        <v>0</v>
      </c>
      <c r="E15" s="117">
        <f>INDEX(附表1B頁一!B11:G22,7,2)</f>
        <v>0</v>
      </c>
      <c r="F15" s="117">
        <f>INDEX(附表1B頁一!B11:G22,7,3)</f>
        <v>0</v>
      </c>
      <c r="G15" s="117"/>
      <c r="H15" s="117">
        <f>INDEX(附表1B頁一!B11:G22,7,4)</f>
        <v>0</v>
      </c>
      <c r="I15" s="117">
        <f>INDEX(附表1B頁一!B11:G22,7,5)</f>
        <v>0</v>
      </c>
      <c r="J15" s="117">
        <f>INDEX(附表1B頁一!B11:G22,7,6)</f>
        <v>0</v>
      </c>
      <c r="K15" s="117" t="e">
        <f>INDEX(附表1B頁一!B11:G22,7,7)</f>
        <v>#REF!</v>
      </c>
      <c r="L15" s="117" t="e">
        <f>INDEX(附表1B頁一!B11:G22,7,8)</f>
        <v>#REF!</v>
      </c>
    </row>
    <row r="16" spans="1:12">
      <c r="A16" s="115" t="s">
        <v>118</v>
      </c>
      <c r="B16" s="115" t="s">
        <v>122</v>
      </c>
      <c r="C16" s="115" t="s">
        <v>121</v>
      </c>
      <c r="D16" s="117">
        <f>INDEX(附表1B頁一!B11:G22,8,1)</f>
        <v>0</v>
      </c>
      <c r="E16" s="117">
        <f>INDEX(附表1B頁一!B11:G22,8,2)</f>
        <v>0</v>
      </c>
      <c r="F16" s="117">
        <f>INDEX(附表1B頁一!B11:G22,8,3)</f>
        <v>0</v>
      </c>
      <c r="G16" s="117"/>
      <c r="H16" s="117">
        <f>INDEX(附表1B頁一!B11:G22,8,4)</f>
        <v>0</v>
      </c>
      <c r="I16" s="117">
        <f>INDEX(附表1B頁一!B11:G22,8,5)</f>
        <v>0</v>
      </c>
      <c r="J16" s="117">
        <f>INDEX(附表1B頁一!B11:G22,8,6)</f>
        <v>0</v>
      </c>
      <c r="K16" s="117" t="e">
        <f>INDEX(附表1B頁一!B11:G22,8,7)</f>
        <v>#REF!</v>
      </c>
      <c r="L16" s="117" t="e">
        <f>INDEX(附表1B頁一!B11:G22,8,8)</f>
        <v>#REF!</v>
      </c>
    </row>
    <row r="17" spans="1:12">
      <c r="A17" s="115" t="s">
        <v>118</v>
      </c>
      <c r="B17" s="115" t="s">
        <v>124</v>
      </c>
      <c r="C17" s="115" t="s">
        <v>123</v>
      </c>
      <c r="D17" s="117">
        <f>INDEX(附表1B頁一!B11:G22,10,1)</f>
        <v>0</v>
      </c>
      <c r="E17" s="117">
        <f>INDEX(附表1B頁一!B11:G22,10,2)</f>
        <v>0</v>
      </c>
      <c r="F17" s="117">
        <f>INDEX(附表1B頁一!B11:G22,10,3)</f>
        <v>0</v>
      </c>
      <c r="G17" s="117"/>
      <c r="H17" s="117">
        <f>INDEX(附表1B頁一!B11:G22,10,4)</f>
        <v>0</v>
      </c>
      <c r="I17" s="117">
        <f>INDEX(附表1B頁一!B11:G22,10,5)</f>
        <v>0</v>
      </c>
      <c r="J17" s="117">
        <f>INDEX(附表1B頁一!B11:G22,10,6)</f>
        <v>0</v>
      </c>
      <c r="K17" s="117" t="e">
        <f>INDEX(附表1B頁一!B11:G22,10,7)</f>
        <v>#REF!</v>
      </c>
      <c r="L17" s="117" t="e">
        <f>INDEX(附表1B頁一!B11:G22,10,8)</f>
        <v>#REF!</v>
      </c>
    </row>
    <row r="18" spans="1:12">
      <c r="A18" s="115" t="s">
        <v>118</v>
      </c>
      <c r="B18" s="115" t="s">
        <v>124</v>
      </c>
      <c r="C18" s="115" t="s">
        <v>120</v>
      </c>
      <c r="D18" s="117">
        <f>INDEX(附表1B頁一!B11:G22,11,1)</f>
        <v>0</v>
      </c>
      <c r="E18" s="117">
        <f>INDEX(附表1B頁一!B11:G22,11,2)</f>
        <v>0</v>
      </c>
      <c r="F18" s="117">
        <f>INDEX(附表1B頁一!B11:G22,11,3)</f>
        <v>0</v>
      </c>
      <c r="G18" s="117"/>
      <c r="H18" s="117">
        <f>INDEX(附表1B頁一!B11:G22,11,4)</f>
        <v>0</v>
      </c>
      <c r="I18" s="117">
        <f>INDEX(附表1B頁一!B11:G22,11,5)</f>
        <v>0</v>
      </c>
      <c r="J18" s="117">
        <f>INDEX(附表1B頁一!B11:G22,11,6)</f>
        <v>0</v>
      </c>
      <c r="K18" s="117" t="e">
        <f>INDEX(附表1B頁一!B11:G22,11,7)</f>
        <v>#REF!</v>
      </c>
      <c r="L18" s="117" t="e">
        <f>INDEX(附表1B頁一!B11:G22,11,8)</f>
        <v>#REF!</v>
      </c>
    </row>
    <row r="19" spans="1:12">
      <c r="A19" s="115" t="s">
        <v>118</v>
      </c>
      <c r="B19" s="115" t="s">
        <v>124</v>
      </c>
      <c r="C19" s="115" t="s">
        <v>121</v>
      </c>
      <c r="D19" s="117">
        <f>INDEX(附表1B頁一!B11:G22,12,1)</f>
        <v>0</v>
      </c>
      <c r="E19" s="117">
        <f>INDEX(附表1B頁一!B11:G22,12,2)</f>
        <v>0</v>
      </c>
      <c r="F19" s="117">
        <f>INDEX(附表1B頁一!B11:G22,12,3)</f>
        <v>0</v>
      </c>
      <c r="G19" s="117"/>
      <c r="H19" s="117">
        <f>INDEX(附表1B頁一!B11:G22,12,4)</f>
        <v>0</v>
      </c>
      <c r="I19" s="117">
        <f>INDEX(附表1B頁一!B11:G22,12,5)</f>
        <v>0</v>
      </c>
      <c r="J19" s="117">
        <f>INDEX(附表1B頁一!B11:G22,12,6)</f>
        <v>0</v>
      </c>
      <c r="K19" s="117" t="e">
        <f>INDEX(附表1B頁一!B11:G22,12,7)</f>
        <v>#REF!</v>
      </c>
      <c r="L19" s="117" t="e">
        <f>INDEX(附表1B頁一!B11:G22,12,8)</f>
        <v>#REF!</v>
      </c>
    </row>
    <row r="20" spans="1:12">
      <c r="A20" s="115" t="s">
        <v>125</v>
      </c>
      <c r="B20" s="115" t="s">
        <v>119</v>
      </c>
      <c r="C20" s="115" t="s">
        <v>126</v>
      </c>
      <c r="D20" s="116" t="e">
        <f>INDEX(#REF!,2,1)</f>
        <v>#REF!</v>
      </c>
      <c r="F20" s="116" t="e">
        <f>INDEX(#REF!,2,2)</f>
        <v>#REF!</v>
      </c>
      <c r="G20" s="116"/>
      <c r="H20" s="116" t="e">
        <f>INDEX(#REF!,2,3)</f>
        <v>#REF!</v>
      </c>
      <c r="I20" s="116" t="e">
        <f>INDEX(#REF!,2,4)</f>
        <v>#REF!</v>
      </c>
      <c r="J20" s="116" t="e">
        <f>INDEX(#REF!,2,5)</f>
        <v>#REF!</v>
      </c>
      <c r="K20" s="116" t="e">
        <f>INDEX(#REF!,2,6)</f>
        <v>#REF!</v>
      </c>
      <c r="L20" s="116" t="e">
        <f>INDEX(#REF!,2,7)</f>
        <v>#REF!</v>
      </c>
    </row>
    <row r="21" spans="1:12">
      <c r="A21" s="115" t="s">
        <v>125</v>
      </c>
      <c r="B21" s="115" t="s">
        <v>127</v>
      </c>
      <c r="C21" s="115" t="s">
        <v>128</v>
      </c>
      <c r="D21" s="116" t="e">
        <f>INDEX(#REF!,3,1)</f>
        <v>#REF!</v>
      </c>
      <c r="F21" s="116" t="e">
        <f>INDEX(#REF!,3,2)</f>
        <v>#REF!</v>
      </c>
      <c r="G21" s="116"/>
      <c r="H21" s="116" t="e">
        <f>INDEX(#REF!,3,3)</f>
        <v>#REF!</v>
      </c>
      <c r="I21" s="116" t="e">
        <f>INDEX(#REF!,3,4)</f>
        <v>#REF!</v>
      </c>
      <c r="J21" s="116" t="e">
        <f>INDEX(#REF!,3,5)</f>
        <v>#REF!</v>
      </c>
      <c r="K21" s="116" t="e">
        <f>INDEX(#REF!,3,6)</f>
        <v>#REF!</v>
      </c>
      <c r="L21" s="116" t="e">
        <f>INDEX(#REF!,3,7)</f>
        <v>#REF!</v>
      </c>
    </row>
    <row r="22" spans="1:12">
      <c r="A22" s="115" t="s">
        <v>125</v>
      </c>
      <c r="B22" s="115" t="s">
        <v>127</v>
      </c>
      <c r="C22" s="115" t="s">
        <v>129</v>
      </c>
      <c r="D22" s="116" t="e">
        <f>INDEX(#REF!,4,1)</f>
        <v>#REF!</v>
      </c>
      <c r="F22" s="116" t="e">
        <f>INDEX(#REF!,4,2)</f>
        <v>#REF!</v>
      </c>
      <c r="G22" s="116"/>
      <c r="H22" s="116" t="e">
        <f>INDEX(#REF!,4,3)</f>
        <v>#REF!</v>
      </c>
      <c r="I22" s="116" t="e">
        <f>INDEX(#REF!,4,4)</f>
        <v>#REF!</v>
      </c>
      <c r="J22" s="116" t="e">
        <f>INDEX(#REF!,4,5)</f>
        <v>#REF!</v>
      </c>
      <c r="K22" s="116" t="e">
        <f>INDEX(#REF!,4,6)</f>
        <v>#REF!</v>
      </c>
      <c r="L22" s="116" t="e">
        <f>INDEX(#REF!,4,7)</f>
        <v>#REF!</v>
      </c>
    </row>
    <row r="23" spans="1:12">
      <c r="A23" s="115" t="s">
        <v>125</v>
      </c>
      <c r="B23" s="115" t="s">
        <v>130</v>
      </c>
      <c r="C23" s="115" t="s">
        <v>131</v>
      </c>
      <c r="D23" s="117" t="e">
        <f>INDEX(#REF!,6,1)</f>
        <v>#REF!</v>
      </c>
      <c r="F23" s="117" t="e">
        <f>INDEX(#REF!,6,2)</f>
        <v>#REF!</v>
      </c>
      <c r="G23" s="117"/>
      <c r="H23" s="117" t="e">
        <f>INDEX(#REF!,6,3)</f>
        <v>#REF!</v>
      </c>
      <c r="I23" s="117" t="e">
        <f>INDEX(#REF!,6,4)</f>
        <v>#REF!</v>
      </c>
      <c r="J23" s="117" t="e">
        <f>INDEX(#REF!,6,5)</f>
        <v>#REF!</v>
      </c>
      <c r="K23" s="117" t="e">
        <f>INDEX(#REF!,6,6)</f>
        <v>#REF!</v>
      </c>
      <c r="L23" s="117" t="e">
        <f>INDEX(#REF!,6,7)</f>
        <v>#REF!</v>
      </c>
    </row>
    <row r="24" spans="1:12">
      <c r="A24" s="115" t="s">
        <v>125</v>
      </c>
      <c r="B24" s="115" t="s">
        <v>130</v>
      </c>
      <c r="C24" s="115" t="s">
        <v>128</v>
      </c>
      <c r="D24" s="117" t="e">
        <f>INDEX(#REF!,7,1)</f>
        <v>#REF!</v>
      </c>
      <c r="F24" s="117" t="e">
        <f>INDEX(#REF!,7,2)</f>
        <v>#REF!</v>
      </c>
      <c r="G24" s="117"/>
      <c r="H24" s="117" t="e">
        <f>INDEX(#REF!,7,3)</f>
        <v>#REF!</v>
      </c>
      <c r="I24" s="117" t="e">
        <f>INDEX(#REF!,7,4)</f>
        <v>#REF!</v>
      </c>
      <c r="J24" s="117" t="e">
        <f>INDEX(#REF!,7,5)</f>
        <v>#REF!</v>
      </c>
      <c r="K24" s="117" t="e">
        <f>INDEX(#REF!,7,6)</f>
        <v>#REF!</v>
      </c>
      <c r="L24" s="117" t="e">
        <f>INDEX(#REF!,7,7)</f>
        <v>#REF!</v>
      </c>
    </row>
    <row r="25" spans="1:12">
      <c r="A25" s="115" t="s">
        <v>125</v>
      </c>
      <c r="B25" s="115" t="s">
        <v>130</v>
      </c>
      <c r="C25" s="115" t="s">
        <v>129</v>
      </c>
      <c r="D25" s="117" t="e">
        <f>INDEX(#REF!,8,1)</f>
        <v>#REF!</v>
      </c>
      <c r="F25" s="117" t="e">
        <f>INDEX(#REF!,8,2)</f>
        <v>#REF!</v>
      </c>
      <c r="G25" s="117"/>
      <c r="H25" s="117" t="e">
        <f>INDEX(#REF!,8,3)</f>
        <v>#REF!</v>
      </c>
      <c r="I25" s="117" t="e">
        <f>INDEX(#REF!,8,4)</f>
        <v>#REF!</v>
      </c>
      <c r="J25" s="117" t="e">
        <f>INDEX(#REF!,8,5)</f>
        <v>#REF!</v>
      </c>
      <c r="K25" s="117" t="e">
        <f>INDEX(#REF!,8,6)</f>
        <v>#REF!</v>
      </c>
      <c r="L25" s="117" t="e">
        <f>INDEX(#REF!,8,7)</f>
        <v>#REF!</v>
      </c>
    </row>
    <row r="26" spans="1:12">
      <c r="A26" s="115" t="s">
        <v>125</v>
      </c>
      <c r="B26" s="115" t="s">
        <v>132</v>
      </c>
      <c r="C26" s="115" t="s">
        <v>131</v>
      </c>
      <c r="D26" s="117" t="e">
        <f>INDEX(#REF!,10,1)</f>
        <v>#REF!</v>
      </c>
      <c r="F26" s="117" t="e">
        <f>INDEX(#REF!,10,2)</f>
        <v>#REF!</v>
      </c>
      <c r="G26" s="117"/>
      <c r="H26" s="117" t="e">
        <f>INDEX(#REF!,10,3)</f>
        <v>#REF!</v>
      </c>
      <c r="I26" s="117" t="e">
        <f>INDEX(#REF!,10,4)</f>
        <v>#REF!</v>
      </c>
      <c r="J26" s="117" t="e">
        <f>INDEX(#REF!,10,5)</f>
        <v>#REF!</v>
      </c>
      <c r="K26" s="117" t="e">
        <f>INDEX(#REF!,10,6)</f>
        <v>#REF!</v>
      </c>
      <c r="L26" s="117" t="e">
        <f>INDEX(#REF!,10,7)</f>
        <v>#REF!</v>
      </c>
    </row>
    <row r="27" spans="1:12">
      <c r="A27" s="115" t="s">
        <v>125</v>
      </c>
      <c r="B27" s="115" t="s">
        <v>132</v>
      </c>
      <c r="C27" s="115" t="s">
        <v>128</v>
      </c>
      <c r="D27" s="117" t="e">
        <f>INDEX(#REF!,11,1)</f>
        <v>#REF!</v>
      </c>
      <c r="F27" s="117" t="e">
        <f>INDEX(#REF!,11,2)</f>
        <v>#REF!</v>
      </c>
      <c r="G27" s="117"/>
      <c r="H27" s="117" t="e">
        <f>INDEX(#REF!,11,3)</f>
        <v>#REF!</v>
      </c>
      <c r="I27" s="117" t="e">
        <f>INDEX(#REF!,11,4)</f>
        <v>#REF!</v>
      </c>
      <c r="J27" s="117" t="e">
        <f>INDEX(#REF!,11,5)</f>
        <v>#REF!</v>
      </c>
      <c r="K27" s="117" t="e">
        <f>INDEX(#REF!,11,6)</f>
        <v>#REF!</v>
      </c>
      <c r="L27" s="117" t="e">
        <f>INDEX(#REF!,11,7)</f>
        <v>#REF!</v>
      </c>
    </row>
    <row r="28" spans="1:12">
      <c r="A28" s="115" t="s">
        <v>125</v>
      </c>
      <c r="B28" s="115" t="s">
        <v>132</v>
      </c>
      <c r="C28" s="115" t="s">
        <v>129</v>
      </c>
      <c r="D28" s="117" t="e">
        <f>INDEX(#REF!,12,1)</f>
        <v>#REF!</v>
      </c>
      <c r="F28" s="117" t="e">
        <f>INDEX(#REF!,12,2)</f>
        <v>#REF!</v>
      </c>
      <c r="G28" s="117"/>
      <c r="H28" s="117" t="e">
        <f>INDEX(#REF!,12,3)</f>
        <v>#REF!</v>
      </c>
      <c r="I28" s="117" t="e">
        <f>INDEX(#REF!,12,4)</f>
        <v>#REF!</v>
      </c>
      <c r="J28" s="117" t="e">
        <f>INDEX(#REF!,12,5)</f>
        <v>#REF!</v>
      </c>
      <c r="K28" s="117" t="e">
        <f>INDEX(#REF!,12,6)</f>
        <v>#REF!</v>
      </c>
      <c r="L28" s="117" t="e">
        <f>INDEX(#REF!,12,7)</f>
        <v>#REF!</v>
      </c>
    </row>
    <row r="29" spans="1:12">
      <c r="A29" s="115" t="s">
        <v>133</v>
      </c>
      <c r="B29" s="115" t="s">
        <v>127</v>
      </c>
      <c r="C29" s="115" t="s">
        <v>134</v>
      </c>
      <c r="D29" s="117">
        <v>0</v>
      </c>
      <c r="E29" s="117">
        <v>0</v>
      </c>
      <c r="F29" s="117">
        <v>0</v>
      </c>
      <c r="G29" s="117"/>
      <c r="H29" s="117">
        <v>0</v>
      </c>
      <c r="I29" s="117">
        <v>0</v>
      </c>
      <c r="J29" s="117">
        <v>0</v>
      </c>
      <c r="K29" s="117">
        <v>0</v>
      </c>
      <c r="L29" s="117">
        <v>0</v>
      </c>
    </row>
    <row r="30" spans="1:12">
      <c r="A30" s="115" t="s">
        <v>133</v>
      </c>
      <c r="B30" s="115" t="s">
        <v>127</v>
      </c>
      <c r="C30" s="115" t="s">
        <v>135</v>
      </c>
      <c r="D30" s="117">
        <v>0</v>
      </c>
      <c r="E30" s="117">
        <v>0</v>
      </c>
      <c r="F30" s="117">
        <v>0</v>
      </c>
      <c r="G30" s="117"/>
      <c r="H30" s="117">
        <v>0</v>
      </c>
      <c r="I30" s="117">
        <v>0</v>
      </c>
      <c r="J30" s="117">
        <v>0</v>
      </c>
      <c r="K30" s="117">
        <v>0</v>
      </c>
      <c r="L30" s="117">
        <v>0</v>
      </c>
    </row>
    <row r="31" spans="1:12">
      <c r="A31" s="115" t="s">
        <v>133</v>
      </c>
      <c r="B31" s="115" t="s">
        <v>127</v>
      </c>
      <c r="C31" s="115" t="s">
        <v>136</v>
      </c>
      <c r="D31" s="117">
        <v>0</v>
      </c>
      <c r="E31" s="117">
        <v>0</v>
      </c>
      <c r="F31" s="117">
        <v>0</v>
      </c>
      <c r="G31" s="117"/>
      <c r="H31" s="117">
        <v>0</v>
      </c>
      <c r="I31" s="117">
        <v>0</v>
      </c>
      <c r="J31" s="117">
        <v>0</v>
      </c>
      <c r="K31" s="117">
        <v>0</v>
      </c>
      <c r="L31" s="117">
        <v>0</v>
      </c>
    </row>
    <row r="32" spans="1:12">
      <c r="A32" s="115" t="s">
        <v>133</v>
      </c>
      <c r="B32" s="115" t="s">
        <v>130</v>
      </c>
      <c r="C32" s="115" t="s">
        <v>134</v>
      </c>
      <c r="D32" s="117">
        <v>0</v>
      </c>
      <c r="E32" s="117">
        <v>0</v>
      </c>
      <c r="F32" s="117">
        <v>0</v>
      </c>
      <c r="G32" s="117"/>
      <c r="H32" s="117">
        <v>0</v>
      </c>
      <c r="I32" s="117">
        <v>0</v>
      </c>
      <c r="J32" s="117">
        <v>0</v>
      </c>
      <c r="K32" s="117">
        <v>0</v>
      </c>
      <c r="L32" s="117">
        <v>0</v>
      </c>
    </row>
    <row r="33" spans="1:12">
      <c r="A33" s="115" t="s">
        <v>133</v>
      </c>
      <c r="B33" s="115" t="s">
        <v>130</v>
      </c>
      <c r="C33" s="115" t="s">
        <v>135</v>
      </c>
      <c r="D33" s="117">
        <v>0</v>
      </c>
      <c r="E33" s="117">
        <v>0</v>
      </c>
      <c r="F33" s="117">
        <v>0</v>
      </c>
      <c r="G33" s="117"/>
      <c r="H33" s="117">
        <v>0</v>
      </c>
      <c r="I33" s="117">
        <v>0</v>
      </c>
      <c r="J33" s="117">
        <v>0</v>
      </c>
      <c r="K33" s="117">
        <v>0</v>
      </c>
      <c r="L33" s="117">
        <v>0</v>
      </c>
    </row>
    <row r="34" spans="1:12">
      <c r="A34" s="115" t="s">
        <v>133</v>
      </c>
      <c r="B34" s="115" t="s">
        <v>130</v>
      </c>
      <c r="C34" s="115" t="s">
        <v>136</v>
      </c>
      <c r="D34" s="117">
        <v>0</v>
      </c>
      <c r="E34" s="117">
        <v>0</v>
      </c>
      <c r="F34" s="117">
        <v>0</v>
      </c>
      <c r="G34" s="117"/>
      <c r="H34" s="117">
        <v>0</v>
      </c>
      <c r="I34" s="117">
        <v>0</v>
      </c>
      <c r="J34" s="117">
        <v>0</v>
      </c>
      <c r="K34" s="117">
        <v>0</v>
      </c>
      <c r="L34" s="117">
        <v>0</v>
      </c>
    </row>
    <row r="35" spans="1:12">
      <c r="A35" s="115" t="s">
        <v>133</v>
      </c>
      <c r="B35" s="115" t="s">
        <v>132</v>
      </c>
      <c r="C35" s="115" t="s">
        <v>134</v>
      </c>
      <c r="D35" s="117">
        <v>0</v>
      </c>
      <c r="E35" s="117">
        <v>0</v>
      </c>
      <c r="F35" s="117">
        <v>0</v>
      </c>
      <c r="G35" s="117"/>
      <c r="H35" s="117">
        <v>0</v>
      </c>
      <c r="I35" s="117">
        <v>0</v>
      </c>
      <c r="J35" s="117">
        <v>0</v>
      </c>
      <c r="K35" s="117">
        <v>0</v>
      </c>
      <c r="L35" s="117">
        <v>0</v>
      </c>
    </row>
    <row r="36" spans="1:12">
      <c r="A36" s="115" t="s">
        <v>133</v>
      </c>
      <c r="B36" s="115" t="s">
        <v>132</v>
      </c>
      <c r="C36" s="115" t="s">
        <v>135</v>
      </c>
      <c r="D36" s="117">
        <v>0</v>
      </c>
      <c r="E36" s="117">
        <v>0</v>
      </c>
      <c r="F36" s="117">
        <v>0</v>
      </c>
      <c r="G36" s="117"/>
      <c r="H36" s="117">
        <v>0</v>
      </c>
      <c r="I36" s="117">
        <v>0</v>
      </c>
      <c r="J36" s="117">
        <v>0</v>
      </c>
      <c r="K36" s="117">
        <v>0</v>
      </c>
      <c r="L36" s="117">
        <v>0</v>
      </c>
    </row>
    <row r="37" spans="1:12">
      <c r="A37" s="115" t="s">
        <v>133</v>
      </c>
      <c r="B37" s="115" t="s">
        <v>132</v>
      </c>
      <c r="C37" s="115" t="s">
        <v>136</v>
      </c>
      <c r="D37" s="117">
        <v>0</v>
      </c>
      <c r="E37" s="117">
        <v>0</v>
      </c>
      <c r="F37" s="117">
        <v>0</v>
      </c>
      <c r="G37" s="117"/>
      <c r="H37" s="117">
        <v>0</v>
      </c>
      <c r="I37" s="117">
        <v>0</v>
      </c>
      <c r="J37" s="117">
        <v>0</v>
      </c>
      <c r="K37" s="117">
        <v>0</v>
      </c>
      <c r="L37" s="117">
        <v>0</v>
      </c>
    </row>
  </sheetData>
  <phoneticPr fontId="1"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4"/>
  <dimension ref="A1:L42"/>
  <sheetViews>
    <sheetView showGridLines="0" showZeros="0" zoomScaleNormal="100" workbookViewId="0">
      <selection sqref="A1:H1"/>
    </sheetView>
  </sheetViews>
  <sheetFormatPr defaultColWidth="9" defaultRowHeight="15.75"/>
  <cols>
    <col min="1" max="1" width="12" style="76" customWidth="1"/>
    <col min="2" max="3" width="24.625" style="76" customWidth="1"/>
    <col min="4" max="4" width="14.375" style="76" customWidth="1"/>
    <col min="5" max="8" width="15.625" style="76" customWidth="1"/>
    <col min="9" max="9" width="11.625" style="76" customWidth="1"/>
    <col min="10" max="16384" width="9" style="76"/>
  </cols>
  <sheetData>
    <row r="1" spans="1:9" ht="16.5">
      <c r="A1" s="778" t="s">
        <v>272</v>
      </c>
      <c r="B1" s="679"/>
      <c r="C1" s="679"/>
      <c r="D1" s="679"/>
      <c r="E1" s="679"/>
      <c r="F1" s="679"/>
      <c r="G1" s="679"/>
      <c r="H1" s="679"/>
      <c r="I1" s="205"/>
    </row>
    <row r="2" spans="1:9" ht="16.5">
      <c r="A2" s="778" t="s">
        <v>21</v>
      </c>
      <c r="B2" s="679"/>
      <c r="C2" s="679"/>
      <c r="D2" s="679"/>
      <c r="E2" s="679"/>
      <c r="F2" s="679"/>
      <c r="G2" s="679"/>
      <c r="H2" s="679"/>
      <c r="I2" s="205"/>
    </row>
    <row r="3" spans="1:9">
      <c r="A3" s="77" t="s">
        <v>640</v>
      </c>
    </row>
    <row r="4" spans="1:9" ht="16.5">
      <c r="A4" s="795" t="s">
        <v>754</v>
      </c>
      <c r="B4" s="795"/>
      <c r="C4" s="779">
        <f>附表1A!C20</f>
        <v>0</v>
      </c>
      <c r="D4" s="779"/>
      <c r="E4" s="176" t="s">
        <v>237</v>
      </c>
      <c r="G4" s="180" t="s">
        <v>234</v>
      </c>
      <c r="H4" s="647">
        <f>附表1A!$C$23</f>
        <v>0</v>
      </c>
    </row>
    <row r="5" spans="1:9">
      <c r="A5" s="80" t="s">
        <v>198</v>
      </c>
      <c r="B5" s="80"/>
      <c r="C5" s="80"/>
      <c r="D5" s="80"/>
      <c r="E5" s="80"/>
      <c r="F5" s="80"/>
      <c r="G5" s="80"/>
      <c r="H5" s="80"/>
      <c r="I5" s="80"/>
    </row>
    <row r="6" spans="1:9" ht="16.5">
      <c r="A6" s="468"/>
      <c r="B6" s="784" t="s">
        <v>22</v>
      </c>
      <c r="C6" s="785"/>
      <c r="D6" s="786"/>
      <c r="E6" s="787" t="s">
        <v>635</v>
      </c>
      <c r="F6" s="788"/>
      <c r="G6" s="791" t="s">
        <v>636</v>
      </c>
      <c r="H6" s="792"/>
      <c r="I6" s="252"/>
    </row>
    <row r="7" spans="1:9" ht="16.5">
      <c r="A7" s="492"/>
      <c r="B7" s="784"/>
      <c r="C7" s="785"/>
      <c r="D7" s="786"/>
      <c r="E7" s="789" t="s">
        <v>637</v>
      </c>
      <c r="F7" s="790"/>
      <c r="G7" s="793" t="s">
        <v>638</v>
      </c>
      <c r="H7" s="794"/>
      <c r="I7" s="252"/>
    </row>
    <row r="8" spans="1:9" ht="15" customHeight="1">
      <c r="A8" s="493" t="s">
        <v>9</v>
      </c>
      <c r="B8" s="427" t="s">
        <v>10</v>
      </c>
      <c r="C8" s="469" t="s">
        <v>628</v>
      </c>
      <c r="D8" s="433" t="s">
        <v>629</v>
      </c>
      <c r="E8" s="94" t="s">
        <v>630</v>
      </c>
      <c r="F8" s="433" t="s">
        <v>631</v>
      </c>
      <c r="G8" s="513" t="s">
        <v>632</v>
      </c>
      <c r="H8" s="468" t="s">
        <v>633</v>
      </c>
      <c r="I8" s="87"/>
    </row>
    <row r="9" spans="1:9" s="82" customFormat="1" ht="63.75" customHeight="1">
      <c r="A9" s="240" t="s">
        <v>23</v>
      </c>
      <c r="B9" s="498" t="s">
        <v>626</v>
      </c>
      <c r="C9" s="499" t="s">
        <v>627</v>
      </c>
      <c r="D9" s="500" t="s">
        <v>634</v>
      </c>
      <c r="E9" s="91" t="s">
        <v>199</v>
      </c>
      <c r="F9" s="500" t="s">
        <v>200</v>
      </c>
      <c r="G9" s="514" t="s">
        <v>201</v>
      </c>
      <c r="H9" s="240" t="s">
        <v>579</v>
      </c>
    </row>
    <row r="10" spans="1:9">
      <c r="A10" s="497"/>
      <c r="B10" s="487" t="s">
        <v>24</v>
      </c>
      <c r="C10" s="467" t="s">
        <v>24</v>
      </c>
      <c r="D10" s="437"/>
      <c r="E10" s="450"/>
      <c r="F10" s="451"/>
      <c r="G10" s="447"/>
      <c r="H10" s="616"/>
    </row>
    <row r="11" spans="1:9" ht="15.75" customHeight="1">
      <c r="A11" s="494" t="s">
        <v>25</v>
      </c>
      <c r="B11" s="488"/>
      <c r="C11" s="83"/>
      <c r="D11" s="437"/>
      <c r="E11" s="450"/>
      <c r="F11" s="451"/>
      <c r="G11" s="447"/>
      <c r="H11" s="617"/>
    </row>
    <row r="12" spans="1:9" ht="15.75" customHeight="1">
      <c r="A12" s="470" t="s">
        <v>26</v>
      </c>
      <c r="B12" s="489"/>
      <c r="C12" s="10"/>
      <c r="D12" s="453"/>
      <c r="E12" s="452"/>
      <c r="F12" s="453"/>
      <c r="G12" s="448"/>
      <c r="H12" s="621"/>
    </row>
    <row r="13" spans="1:9" ht="15.75" customHeight="1">
      <c r="A13" s="495" t="s">
        <v>27</v>
      </c>
      <c r="B13" s="490"/>
      <c r="C13" s="11"/>
      <c r="D13" s="455"/>
      <c r="E13" s="454"/>
      <c r="F13" s="455"/>
      <c r="G13" s="449"/>
      <c r="H13" s="622"/>
    </row>
    <row r="14" spans="1:9" ht="15.75" customHeight="1">
      <c r="A14" s="501" t="s">
        <v>28</v>
      </c>
      <c r="B14" s="502"/>
      <c r="C14" s="503"/>
      <c r="D14" s="505"/>
      <c r="E14" s="504"/>
      <c r="F14" s="505"/>
      <c r="G14" s="506"/>
      <c r="H14" s="622"/>
    </row>
    <row r="15" spans="1:9">
      <c r="A15" s="507" t="s">
        <v>29</v>
      </c>
      <c r="B15" s="508"/>
      <c r="C15" s="509"/>
      <c r="D15" s="511"/>
      <c r="E15" s="510"/>
      <c r="F15" s="511"/>
      <c r="G15" s="512"/>
      <c r="H15" s="616"/>
    </row>
    <row r="16" spans="1:9" ht="15.75" customHeight="1">
      <c r="A16" s="470" t="s">
        <v>26</v>
      </c>
      <c r="B16" s="491"/>
      <c r="C16" s="12"/>
      <c r="D16" s="453"/>
      <c r="E16" s="452"/>
      <c r="F16" s="453"/>
      <c r="G16" s="448"/>
      <c r="H16" s="621"/>
    </row>
    <row r="17" spans="1:12" ht="15.75" customHeight="1">
      <c r="A17" s="495" t="s">
        <v>27</v>
      </c>
      <c r="B17" s="490"/>
      <c r="C17" s="11"/>
      <c r="D17" s="455"/>
      <c r="E17" s="454"/>
      <c r="F17" s="455"/>
      <c r="G17" s="449"/>
      <c r="H17" s="622"/>
    </row>
    <row r="18" spans="1:12" ht="15.75" customHeight="1">
      <c r="A18" s="495" t="s">
        <v>28</v>
      </c>
      <c r="B18" s="490"/>
      <c r="C18" s="11"/>
      <c r="D18" s="455"/>
      <c r="E18" s="454"/>
      <c r="F18" s="455"/>
      <c r="G18" s="449"/>
      <c r="H18" s="622"/>
    </row>
    <row r="19" spans="1:12">
      <c r="A19" s="507" t="s">
        <v>30</v>
      </c>
      <c r="B19" s="508"/>
      <c r="C19" s="509"/>
      <c r="D19" s="451"/>
      <c r="E19" s="450"/>
      <c r="F19" s="451"/>
      <c r="G19" s="447"/>
      <c r="H19" s="616"/>
    </row>
    <row r="20" spans="1:12" ht="15.75" customHeight="1">
      <c r="A20" s="496" t="s">
        <v>26</v>
      </c>
      <c r="B20" s="491"/>
      <c r="C20" s="12"/>
      <c r="D20" s="453"/>
      <c r="E20" s="452"/>
      <c r="F20" s="453"/>
      <c r="G20" s="448"/>
      <c r="H20" s="621"/>
    </row>
    <row r="21" spans="1:12" ht="15.75" customHeight="1">
      <c r="A21" s="495" t="s">
        <v>27</v>
      </c>
      <c r="B21" s="490"/>
      <c r="C21" s="11"/>
      <c r="D21" s="455"/>
      <c r="E21" s="454"/>
      <c r="F21" s="455"/>
      <c r="G21" s="449"/>
      <c r="H21" s="622"/>
    </row>
    <row r="22" spans="1:12" ht="16.5" customHeight="1" thickBot="1">
      <c r="A22" s="495" t="s">
        <v>28</v>
      </c>
      <c r="B22" s="490"/>
      <c r="C22" s="11"/>
      <c r="D22" s="455"/>
      <c r="E22" s="456"/>
      <c r="F22" s="457"/>
      <c r="G22" s="458"/>
      <c r="H22" s="623"/>
    </row>
    <row r="23" spans="1:12" ht="18" customHeight="1" thickTop="1">
      <c r="A23" s="780" t="s">
        <v>249</v>
      </c>
      <c r="B23" s="198"/>
      <c r="C23" s="145"/>
      <c r="D23" s="515" t="s">
        <v>254</v>
      </c>
      <c r="E23" s="643">
        <f>SUM(E12:E14,E16:E18,E20:E22)</f>
        <v>0</v>
      </c>
      <c r="F23" s="644">
        <f>SUM(F12:F14,F16:F18,F20:F22)</f>
        <v>0</v>
      </c>
      <c r="G23" s="645">
        <f>SUM(G12:G14,G16:G18,G20:G22)</f>
        <v>0</v>
      </c>
      <c r="H23" s="646">
        <f>SUM(H12:H14,H16:H18,H20:H22)</f>
        <v>0</v>
      </c>
      <c r="I23" s="93"/>
      <c r="J23" s="93"/>
      <c r="K23" s="93"/>
    </row>
    <row r="24" spans="1:12" ht="17.25" customHeight="1">
      <c r="A24" s="781"/>
      <c r="B24" s="198"/>
      <c r="C24" s="145"/>
      <c r="D24" s="145"/>
      <c r="E24" s="199"/>
      <c r="F24" s="199"/>
      <c r="G24" s="199"/>
      <c r="H24" s="199"/>
      <c r="I24" s="199"/>
      <c r="J24" s="93"/>
      <c r="K24" s="93"/>
      <c r="L24" s="93"/>
    </row>
    <row r="25" spans="1:12" ht="21" customHeight="1">
      <c r="A25" s="782" t="s">
        <v>639</v>
      </c>
      <c r="B25" s="783"/>
      <c r="C25" s="783"/>
      <c r="D25" s="783"/>
      <c r="E25" s="783"/>
      <c r="F25" s="783"/>
      <c r="G25" s="783"/>
      <c r="H25" s="783"/>
      <c r="I25" s="204"/>
      <c r="J25" s="93"/>
      <c r="K25" s="93"/>
      <c r="L25" s="93"/>
    </row>
    <row r="42" ht="12" customHeight="1"/>
  </sheetData>
  <sheetProtection password="CAB3" sheet="1" objects="1" scenarios="1" formatCells="0"/>
  <mergeCells count="12">
    <mergeCell ref="A1:H1"/>
    <mergeCell ref="A2:H2"/>
    <mergeCell ref="C4:D4"/>
    <mergeCell ref="A23:A24"/>
    <mergeCell ref="A25:H25"/>
    <mergeCell ref="B6:C7"/>
    <mergeCell ref="D6:D7"/>
    <mergeCell ref="E6:F6"/>
    <mergeCell ref="E7:F7"/>
    <mergeCell ref="G6:H6"/>
    <mergeCell ref="G7:H7"/>
    <mergeCell ref="A4:B4"/>
  </mergeCells>
  <phoneticPr fontId="1" type="noConversion"/>
  <pageMargins left="0.47244094488188981" right="0.31496062992125984" top="0.55118110236220474" bottom="0.35433070866141736" header="0.31496062992125984" footer="0.31496062992125984"/>
  <pageSetup paperSize="9" fitToHeight="0" orientation="landscape" r:id="rId1"/>
  <headerFooter>
    <oddHeader>&amp;L&amp;"新細明體,標準"&amp;9教育局通函第3&amp;"Times New Roman,標準"/2019&amp;"新細明體,標準"號</oddHeader>
    <oddFooter>&amp;C&amp;"Times New Roman,標準"&amp;9 7</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5">
    <pageSetUpPr fitToPage="1"/>
  </sheetPr>
  <dimension ref="A1:J42"/>
  <sheetViews>
    <sheetView showGridLines="0" showZeros="0" zoomScaleNormal="100" zoomScalePageLayoutView="85" workbookViewId="0">
      <selection sqref="A1:I1"/>
    </sheetView>
  </sheetViews>
  <sheetFormatPr defaultColWidth="9" defaultRowHeight="15.75"/>
  <cols>
    <col min="1" max="1" width="19.125" style="76" customWidth="1"/>
    <col min="2" max="2" width="13.875" style="76" customWidth="1"/>
    <col min="3" max="3" width="12.125" style="76" customWidth="1"/>
    <col min="4" max="4" width="25" style="76" customWidth="1"/>
    <col min="5" max="5" width="16.125" style="76" customWidth="1"/>
    <col min="6" max="6" width="16.375" style="76" customWidth="1"/>
    <col min="7" max="7" width="14.875" style="76" customWidth="1"/>
    <col min="8" max="8" width="15.5" style="76" customWidth="1"/>
    <col min="9" max="9" width="15.25" style="76" customWidth="1"/>
    <col min="10" max="10" width="10.5" style="76" customWidth="1"/>
    <col min="11" max="16384" width="9" style="76"/>
  </cols>
  <sheetData>
    <row r="1" spans="1:10" ht="16.5">
      <c r="A1" s="796" t="s">
        <v>502</v>
      </c>
      <c r="B1" s="797"/>
      <c r="C1" s="798"/>
      <c r="D1" s="797"/>
      <c r="E1" s="797"/>
      <c r="F1" s="797"/>
      <c r="G1" s="797"/>
      <c r="H1" s="797"/>
      <c r="I1" s="797"/>
      <c r="J1" s="206"/>
    </row>
    <row r="2" spans="1:10" ht="16.5">
      <c r="A2" s="796" t="s">
        <v>503</v>
      </c>
      <c r="B2" s="797"/>
      <c r="C2" s="797"/>
      <c r="D2" s="797"/>
      <c r="E2" s="797"/>
      <c r="F2" s="797"/>
      <c r="G2" s="797"/>
      <c r="H2" s="797"/>
      <c r="I2" s="797"/>
      <c r="J2" s="206"/>
    </row>
    <row r="3" spans="1:10">
      <c r="A3" s="77" t="s">
        <v>273</v>
      </c>
    </row>
    <row r="4" spans="1:10" ht="16.5">
      <c r="A4" s="795" t="s">
        <v>641</v>
      </c>
      <c r="B4" s="795"/>
      <c r="C4" s="779">
        <f>附表1A!$C$20</f>
        <v>0</v>
      </c>
      <c r="D4" s="799"/>
      <c r="E4" s="799"/>
      <c r="F4" s="176" t="s">
        <v>237</v>
      </c>
      <c r="H4" s="180" t="s">
        <v>234</v>
      </c>
      <c r="I4" s="647">
        <f>附表1A!$C$23</f>
        <v>0</v>
      </c>
    </row>
    <row r="5" spans="1:10" ht="11.25" customHeight="1">
      <c r="A5" s="78"/>
      <c r="B5" s="78"/>
      <c r="C5" s="78"/>
      <c r="D5" s="78"/>
      <c r="E5" s="78"/>
      <c r="F5" s="78"/>
      <c r="G5" s="78"/>
      <c r="H5" s="78"/>
      <c r="I5" s="78"/>
      <c r="J5" s="78"/>
    </row>
    <row r="6" spans="1:10" ht="16.5" customHeight="1">
      <c r="A6" s="207"/>
      <c r="B6" s="805" t="s">
        <v>31</v>
      </c>
      <c r="C6" s="806"/>
      <c r="D6" s="806"/>
      <c r="E6" s="800"/>
      <c r="F6" s="802" t="s">
        <v>635</v>
      </c>
      <c r="G6" s="800"/>
      <c r="H6" s="806" t="s">
        <v>645</v>
      </c>
      <c r="I6" s="809"/>
    </row>
    <row r="7" spans="1:10" ht="16.5">
      <c r="A7" s="520"/>
      <c r="B7" s="807"/>
      <c r="C7" s="808"/>
      <c r="D7" s="808"/>
      <c r="E7" s="801"/>
      <c r="F7" s="803" t="s">
        <v>643</v>
      </c>
      <c r="G7" s="804"/>
      <c r="H7" s="808" t="s">
        <v>644</v>
      </c>
      <c r="I7" s="810"/>
    </row>
    <row r="8" spans="1:10" ht="16.5">
      <c r="A8" s="463" t="s">
        <v>12</v>
      </c>
      <c r="B8" s="805" t="s">
        <v>10</v>
      </c>
      <c r="C8" s="818"/>
      <c r="D8" s="469" t="s">
        <v>13</v>
      </c>
      <c r="E8" s="517" t="s">
        <v>14</v>
      </c>
      <c r="F8" s="94" t="s">
        <v>15</v>
      </c>
      <c r="G8" s="433" t="s">
        <v>16</v>
      </c>
      <c r="H8" s="427" t="s">
        <v>17</v>
      </c>
      <c r="I8" s="468" t="s">
        <v>276</v>
      </c>
    </row>
    <row r="9" spans="1:10" s="82" customFormat="1" ht="42.75" customHeight="1">
      <c r="A9" s="230" t="s">
        <v>32</v>
      </c>
      <c r="B9" s="819" t="s">
        <v>646</v>
      </c>
      <c r="C9" s="820"/>
      <c r="D9" s="816" t="s">
        <v>647</v>
      </c>
      <c r="E9" s="517" t="s">
        <v>642</v>
      </c>
      <c r="F9" s="434" t="s">
        <v>554</v>
      </c>
      <c r="G9" s="435" t="s">
        <v>555</v>
      </c>
      <c r="H9" s="428" t="s">
        <v>556</v>
      </c>
      <c r="I9" s="493" t="s">
        <v>557</v>
      </c>
    </row>
    <row r="10" spans="1:10" ht="6" customHeight="1">
      <c r="A10" s="521"/>
      <c r="B10" s="821"/>
      <c r="C10" s="822"/>
      <c r="D10" s="817"/>
      <c r="E10" s="522"/>
      <c r="F10" s="414"/>
      <c r="G10" s="522"/>
      <c r="H10" s="523"/>
      <c r="I10" s="131"/>
    </row>
    <row r="11" spans="1:10" ht="25.5" customHeight="1">
      <c r="A11" s="524" t="s">
        <v>274</v>
      </c>
      <c r="B11" s="805" t="s">
        <v>24</v>
      </c>
      <c r="C11" s="809"/>
      <c r="D11" s="469" t="s">
        <v>24</v>
      </c>
      <c r="E11" s="525"/>
      <c r="F11" s="526"/>
      <c r="G11" s="527"/>
      <c r="H11" s="528"/>
      <c r="I11" s="618"/>
    </row>
    <row r="12" spans="1:10" ht="21.75" customHeight="1">
      <c r="A12" s="529" t="s">
        <v>275</v>
      </c>
      <c r="B12" s="812"/>
      <c r="C12" s="813"/>
      <c r="D12" s="84"/>
      <c r="E12" s="518"/>
      <c r="F12" s="436"/>
      <c r="G12" s="437"/>
      <c r="H12" s="429"/>
      <c r="I12" s="617"/>
    </row>
    <row r="13" spans="1:10" ht="18.75" customHeight="1">
      <c r="A13" s="530" t="s">
        <v>25</v>
      </c>
      <c r="B13" s="812"/>
      <c r="C13" s="813"/>
      <c r="D13" s="84"/>
      <c r="E13" s="519"/>
      <c r="F13" s="438"/>
      <c r="G13" s="439"/>
      <c r="H13" s="430"/>
      <c r="I13" s="617"/>
    </row>
    <row r="14" spans="1:10" ht="18.75" customHeight="1">
      <c r="A14" s="531" t="s">
        <v>33</v>
      </c>
      <c r="B14" s="814"/>
      <c r="C14" s="815"/>
      <c r="D14" s="42"/>
      <c r="E14" s="441"/>
      <c r="F14" s="440"/>
      <c r="G14" s="441"/>
      <c r="H14" s="431"/>
      <c r="I14" s="620"/>
    </row>
    <row r="15" spans="1:10" ht="18.75" customHeight="1">
      <c r="A15" s="532" t="s">
        <v>34</v>
      </c>
      <c r="B15" s="814"/>
      <c r="C15" s="815"/>
      <c r="D15" s="13"/>
      <c r="E15" s="443"/>
      <c r="F15" s="442"/>
      <c r="G15" s="443"/>
      <c r="H15" s="432"/>
      <c r="I15" s="41"/>
    </row>
    <row r="16" spans="1:10" ht="18.75" customHeight="1">
      <c r="A16" s="532" t="s">
        <v>35</v>
      </c>
      <c r="B16" s="814"/>
      <c r="C16" s="815"/>
      <c r="D16" s="13"/>
      <c r="E16" s="443"/>
      <c r="F16" s="442"/>
      <c r="G16" s="443"/>
      <c r="H16" s="432"/>
      <c r="I16" s="41"/>
    </row>
    <row r="17" spans="1:10" ht="18.75" customHeight="1">
      <c r="A17" s="533" t="s">
        <v>29</v>
      </c>
      <c r="B17" s="811"/>
      <c r="C17" s="809"/>
      <c r="D17" s="534"/>
      <c r="E17" s="535"/>
      <c r="F17" s="536"/>
      <c r="G17" s="537"/>
      <c r="H17" s="538"/>
      <c r="I17" s="619"/>
    </row>
    <row r="18" spans="1:10" ht="18.75" customHeight="1">
      <c r="A18" s="531" t="s">
        <v>33</v>
      </c>
      <c r="B18" s="814"/>
      <c r="C18" s="815"/>
      <c r="D18" s="42"/>
      <c r="E18" s="441"/>
      <c r="F18" s="440"/>
      <c r="G18" s="441"/>
      <c r="H18" s="431"/>
      <c r="I18" s="516"/>
    </row>
    <row r="19" spans="1:10" ht="18.75" customHeight="1">
      <c r="A19" s="532" t="s">
        <v>34</v>
      </c>
      <c r="B19" s="814"/>
      <c r="C19" s="815"/>
      <c r="D19" s="13"/>
      <c r="E19" s="443"/>
      <c r="F19" s="442"/>
      <c r="G19" s="443"/>
      <c r="H19" s="432"/>
      <c r="I19" s="540"/>
    </row>
    <row r="20" spans="1:10" ht="18.75" customHeight="1">
      <c r="A20" s="532" t="s">
        <v>35</v>
      </c>
      <c r="B20" s="814"/>
      <c r="C20" s="815"/>
      <c r="D20" s="13"/>
      <c r="E20" s="443"/>
      <c r="F20" s="442"/>
      <c r="G20" s="443"/>
      <c r="H20" s="432"/>
      <c r="I20" s="540"/>
    </row>
    <row r="21" spans="1:10" ht="18.75" customHeight="1">
      <c r="A21" s="533" t="s">
        <v>30</v>
      </c>
      <c r="B21" s="811"/>
      <c r="C21" s="809"/>
      <c r="D21" s="539"/>
      <c r="E21" s="519"/>
      <c r="F21" s="438"/>
      <c r="G21" s="439"/>
      <c r="H21" s="430"/>
      <c r="I21" s="619"/>
    </row>
    <row r="22" spans="1:10" ht="18.75" customHeight="1">
      <c r="A22" s="531" t="s">
        <v>33</v>
      </c>
      <c r="B22" s="814"/>
      <c r="C22" s="815"/>
      <c r="D22" s="516"/>
      <c r="E22" s="441"/>
      <c r="F22" s="440"/>
      <c r="G22" s="441"/>
      <c r="H22" s="431"/>
      <c r="I22" s="516"/>
    </row>
    <row r="23" spans="1:10" ht="18.75" customHeight="1">
      <c r="A23" s="532" t="s">
        <v>34</v>
      </c>
      <c r="B23" s="814"/>
      <c r="C23" s="815"/>
      <c r="D23" s="540"/>
      <c r="E23" s="443"/>
      <c r="F23" s="442"/>
      <c r="G23" s="443"/>
      <c r="H23" s="432"/>
      <c r="I23" s="540"/>
    </row>
    <row r="24" spans="1:10" ht="18.75" customHeight="1" thickBot="1">
      <c r="A24" s="532" t="s">
        <v>35</v>
      </c>
      <c r="B24" s="814"/>
      <c r="C24" s="815"/>
      <c r="D24" s="540"/>
      <c r="E24" s="445"/>
      <c r="F24" s="444"/>
      <c r="G24" s="445"/>
      <c r="H24" s="446"/>
      <c r="I24" s="625"/>
    </row>
    <row r="25" spans="1:10" ht="45.75" customHeight="1" thickTop="1">
      <c r="A25" s="825" t="s">
        <v>745</v>
      </c>
      <c r="B25" s="826"/>
      <c r="C25" s="826"/>
      <c r="D25" s="826"/>
      <c r="E25" s="541" t="s">
        <v>578</v>
      </c>
      <c r="F25" s="648">
        <f>SUM(F22:F24,F18:F20,F14:F16)</f>
        <v>0</v>
      </c>
      <c r="G25" s="649">
        <f>SUM(G22:G24,G18:G20,G14:G16)</f>
        <v>0</v>
      </c>
      <c r="H25" s="650">
        <f>SUM(H22:H24,H18:H20,H14:H16)</f>
        <v>0</v>
      </c>
      <c r="I25" s="651">
        <f>SUM(I14:I16,I18:I20,I22:I24)</f>
        <v>0</v>
      </c>
    </row>
    <row r="26" spans="1:10" ht="20.25" customHeight="1">
      <c r="A26" s="229" t="s">
        <v>534</v>
      </c>
      <c r="B26" s="197"/>
      <c r="C26" s="197"/>
    </row>
    <row r="27" spans="1:10" s="93" customFormat="1" ht="14.25" customHeight="1">
      <c r="A27" s="823" t="s">
        <v>737</v>
      </c>
      <c r="B27" s="824"/>
      <c r="C27" s="824"/>
      <c r="D27" s="824"/>
      <c r="E27" s="824"/>
      <c r="F27" s="824"/>
      <c r="G27" s="824"/>
      <c r="H27" s="824"/>
      <c r="I27" s="824"/>
      <c r="J27" s="824"/>
    </row>
    <row r="28" spans="1:10" s="93" customFormat="1" ht="12.75">
      <c r="A28" s="827" t="s">
        <v>277</v>
      </c>
      <c r="B28" s="828"/>
      <c r="C28" s="828"/>
      <c r="D28" s="828"/>
      <c r="E28" s="828"/>
      <c r="F28" s="828"/>
      <c r="G28" s="828"/>
      <c r="H28" s="828"/>
      <c r="I28" s="828"/>
      <c r="J28" s="828"/>
    </row>
    <row r="29" spans="1:10" s="93" customFormat="1" ht="12.75">
      <c r="A29" s="827" t="s">
        <v>648</v>
      </c>
      <c r="B29" s="828"/>
      <c r="C29" s="828"/>
      <c r="D29" s="828"/>
      <c r="E29" s="828"/>
      <c r="F29" s="828"/>
      <c r="G29" s="828"/>
      <c r="H29" s="828"/>
      <c r="I29" s="828"/>
      <c r="J29" s="828"/>
    </row>
    <row r="30" spans="1:10">
      <c r="A30" s="127"/>
    </row>
    <row r="42" ht="12" customHeight="1"/>
  </sheetData>
  <sheetProtection password="CAB3" sheet="1" objects="1" scenarios="1" formatCells="0"/>
  <mergeCells count="31">
    <mergeCell ref="A28:J28"/>
    <mergeCell ref="A29:J29"/>
    <mergeCell ref="B22:C22"/>
    <mergeCell ref="B23:C23"/>
    <mergeCell ref="B24:C24"/>
    <mergeCell ref="B19:C19"/>
    <mergeCell ref="B20:C20"/>
    <mergeCell ref="A27:J27"/>
    <mergeCell ref="B18:C18"/>
    <mergeCell ref="A25:D25"/>
    <mergeCell ref="B21:C21"/>
    <mergeCell ref="B17:C17"/>
    <mergeCell ref="A2:I2"/>
    <mergeCell ref="B13:C13"/>
    <mergeCell ref="B14:C14"/>
    <mergeCell ref="B15:C15"/>
    <mergeCell ref="B16:C16"/>
    <mergeCell ref="D9:D10"/>
    <mergeCell ref="B8:C8"/>
    <mergeCell ref="B9:C10"/>
    <mergeCell ref="B11:C11"/>
    <mergeCell ref="B12:C12"/>
    <mergeCell ref="A1:I1"/>
    <mergeCell ref="C4:E4"/>
    <mergeCell ref="E6:E7"/>
    <mergeCell ref="F6:G6"/>
    <mergeCell ref="F7:G7"/>
    <mergeCell ref="B6:D7"/>
    <mergeCell ref="H6:I6"/>
    <mergeCell ref="H7:I7"/>
    <mergeCell ref="A4:B4"/>
  </mergeCells>
  <phoneticPr fontId="1" type="noConversion"/>
  <pageMargins left="0.47244094488188981" right="0.31496062992125984" top="0.55118110236220474" bottom="0.35433070866141736" header="0.31496062992125984" footer="0.31496062992125984"/>
  <pageSetup paperSize="9" scale="93" fitToHeight="0" orientation="landscape" r:id="rId1"/>
  <headerFooter>
    <oddHeader>&amp;L&amp;"新細明體,標準"&amp;9教育局通函第&amp;"Times New Roman,標準"3/2019&amp;"新細明體,標準"號</oddHeader>
    <oddFooter>&amp;C&amp;"Times New Roman,標準"&amp;9 8</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7"/>
  <dimension ref="A1:H44"/>
  <sheetViews>
    <sheetView showGridLines="0" showZeros="0" zoomScaleNormal="100" workbookViewId="0">
      <selection sqref="A1:F1"/>
    </sheetView>
  </sheetViews>
  <sheetFormatPr defaultColWidth="9" defaultRowHeight="15.75"/>
  <cols>
    <col min="1" max="1" width="15.625" style="76" customWidth="1"/>
    <col min="2" max="2" width="21.25" style="76" customWidth="1"/>
    <col min="3" max="3" width="47.5" style="76" customWidth="1"/>
    <col min="4" max="4" width="21.25" style="76" customWidth="1"/>
    <col min="5" max="5" width="16.125" style="76" customWidth="1"/>
    <col min="6" max="6" width="14.75" style="76" customWidth="1"/>
    <col min="7" max="7" width="15.875" style="76" customWidth="1"/>
    <col min="8" max="8" width="13.25" style="76" customWidth="1"/>
    <col min="9" max="16384" width="9" style="76"/>
  </cols>
  <sheetData>
    <row r="1" spans="1:8" ht="16.5">
      <c r="A1" s="796" t="s">
        <v>532</v>
      </c>
      <c r="B1" s="829"/>
      <c r="C1" s="830"/>
      <c r="D1" s="829"/>
      <c r="E1" s="829"/>
      <c r="F1" s="829"/>
    </row>
    <row r="2" spans="1:8" ht="16.5">
      <c r="A2" s="796" t="s">
        <v>533</v>
      </c>
      <c r="B2" s="829"/>
      <c r="C2" s="829"/>
      <c r="D2" s="829"/>
      <c r="E2" s="829"/>
      <c r="F2" s="829"/>
    </row>
    <row r="3" spans="1:8" ht="9" customHeight="1">
      <c r="A3" s="385"/>
      <c r="B3" s="385"/>
      <c r="C3" s="385"/>
      <c r="D3" s="385"/>
      <c r="E3" s="385"/>
      <c r="F3" s="385"/>
    </row>
    <row r="4" spans="1:8" ht="21" customHeight="1">
      <c r="A4" s="837" t="s">
        <v>531</v>
      </c>
      <c r="B4" s="838"/>
      <c r="C4" s="838"/>
      <c r="D4" s="838"/>
      <c r="E4" s="838"/>
      <c r="F4" s="839"/>
    </row>
    <row r="5" spans="1:8">
      <c r="A5" s="385"/>
      <c r="B5" s="385"/>
      <c r="C5" s="385"/>
      <c r="D5" s="385"/>
      <c r="E5" s="385"/>
      <c r="F5" s="385"/>
    </row>
    <row r="6" spans="1:8" ht="16.5">
      <c r="A6" s="795" t="s">
        <v>641</v>
      </c>
      <c r="B6" s="795"/>
      <c r="C6" s="652">
        <f>附表1A!$C$20</f>
        <v>0</v>
      </c>
      <c r="D6" s="176" t="s">
        <v>278</v>
      </c>
      <c r="E6" s="180" t="s">
        <v>234</v>
      </c>
      <c r="F6" s="647">
        <f>附表1A!$C$23</f>
        <v>0</v>
      </c>
    </row>
    <row r="7" spans="1:8" ht="14.25" customHeight="1">
      <c r="A7" s="475"/>
      <c r="B7" s="78"/>
      <c r="C7" s="78"/>
      <c r="D7" s="78"/>
      <c r="E7" s="78"/>
      <c r="F7" s="78"/>
      <c r="G7" s="78"/>
      <c r="H7" s="78"/>
    </row>
    <row r="8" spans="1:8" ht="24.75" customHeight="1">
      <c r="A8" s="426"/>
      <c r="B8" s="574" t="s">
        <v>635</v>
      </c>
      <c r="C8" s="831" t="s">
        <v>645</v>
      </c>
      <c r="D8" s="832"/>
      <c r="E8" s="832"/>
      <c r="F8" s="833"/>
    </row>
    <row r="9" spans="1:8" ht="16.5">
      <c r="A9" s="543" t="s">
        <v>9</v>
      </c>
      <c r="B9" s="426" t="s">
        <v>10</v>
      </c>
      <c r="C9" s="580" t="s">
        <v>11</v>
      </c>
      <c r="D9" s="477" t="s">
        <v>19</v>
      </c>
      <c r="E9" s="834" t="s">
        <v>15</v>
      </c>
      <c r="F9" s="835"/>
    </row>
    <row r="10" spans="1:8" s="82" customFormat="1" ht="42.75" customHeight="1">
      <c r="A10" s="547" t="s">
        <v>581</v>
      </c>
      <c r="B10" s="575" t="s">
        <v>649</v>
      </c>
      <c r="C10" s="626" t="s">
        <v>650</v>
      </c>
      <c r="D10" s="548" t="s">
        <v>588</v>
      </c>
      <c r="E10" s="840" t="s">
        <v>582</v>
      </c>
      <c r="F10" s="841"/>
    </row>
    <row r="11" spans="1:8" ht="16.5">
      <c r="A11" s="543"/>
      <c r="B11" s="576" t="s">
        <v>583</v>
      </c>
      <c r="C11" s="323" t="s">
        <v>583</v>
      </c>
      <c r="D11" s="549"/>
      <c r="E11" s="842" t="s">
        <v>583</v>
      </c>
      <c r="F11" s="843"/>
    </row>
    <row r="12" spans="1:8" ht="16.5">
      <c r="A12" s="544" t="s">
        <v>202</v>
      </c>
      <c r="B12" s="577"/>
      <c r="C12" s="581"/>
      <c r="D12" s="542"/>
      <c r="E12" s="844"/>
      <c r="F12" s="845"/>
    </row>
    <row r="13" spans="1:8" ht="24" customHeight="1">
      <c r="A13" s="545" t="s">
        <v>37</v>
      </c>
      <c r="B13" s="578"/>
      <c r="C13" s="582"/>
      <c r="D13" s="595"/>
      <c r="E13" s="846"/>
      <c r="F13" s="847"/>
    </row>
    <row r="14" spans="1:8" ht="24" customHeight="1">
      <c r="A14" s="546" t="s">
        <v>38</v>
      </c>
      <c r="B14" s="579"/>
      <c r="C14" s="583"/>
      <c r="D14" s="14"/>
      <c r="E14" s="846"/>
      <c r="F14" s="847"/>
    </row>
    <row r="15" spans="1:8" ht="24" customHeight="1">
      <c r="A15" s="546" t="s">
        <v>39</v>
      </c>
      <c r="B15" s="579"/>
      <c r="C15" s="583"/>
      <c r="D15" s="14"/>
      <c r="E15" s="846"/>
      <c r="F15" s="847"/>
    </row>
    <row r="16" spans="1:8" ht="24" customHeight="1">
      <c r="A16" s="545" t="s">
        <v>40</v>
      </c>
      <c r="B16" s="578"/>
      <c r="C16" s="582"/>
      <c r="D16" s="595"/>
      <c r="E16" s="846"/>
      <c r="F16" s="847"/>
    </row>
    <row r="17" spans="1:6" ht="24" customHeight="1">
      <c r="A17" s="546" t="s">
        <v>41</v>
      </c>
      <c r="B17" s="579"/>
      <c r="C17" s="583"/>
      <c r="D17" s="14"/>
      <c r="E17" s="846"/>
      <c r="F17" s="847"/>
    </row>
    <row r="18" spans="1:6" ht="24" customHeight="1">
      <c r="A18" s="546" t="s">
        <v>42</v>
      </c>
      <c r="B18" s="579"/>
      <c r="C18" s="583"/>
      <c r="D18" s="14"/>
      <c r="E18" s="846"/>
      <c r="F18" s="847"/>
    </row>
    <row r="19" spans="1:6" ht="18" customHeight="1">
      <c r="A19" s="216"/>
      <c r="B19" s="232"/>
      <c r="C19" s="232"/>
      <c r="D19" s="232"/>
      <c r="E19" s="232"/>
      <c r="F19" s="146"/>
    </row>
    <row r="20" spans="1:6">
      <c r="A20" s="86" t="s">
        <v>535</v>
      </c>
    </row>
    <row r="21" spans="1:6" ht="20.25" customHeight="1">
      <c r="A21" s="836" t="s">
        <v>587</v>
      </c>
      <c r="B21" s="836"/>
      <c r="C21" s="836"/>
      <c r="D21" s="836"/>
      <c r="E21" s="836"/>
      <c r="F21" s="836"/>
    </row>
    <row r="22" spans="1:6" ht="16.5" customHeight="1">
      <c r="A22" s="836" t="s">
        <v>598</v>
      </c>
      <c r="B22" s="836"/>
      <c r="C22" s="836"/>
      <c r="D22" s="836"/>
      <c r="E22" s="836"/>
      <c r="F22" s="836"/>
    </row>
    <row r="23" spans="1:6" ht="17.25" customHeight="1">
      <c r="A23" s="836"/>
      <c r="B23" s="836"/>
      <c r="C23" s="836"/>
      <c r="D23" s="836"/>
      <c r="E23" s="836"/>
      <c r="F23" s="836"/>
    </row>
    <row r="44" ht="12" customHeight="1"/>
  </sheetData>
  <sheetProtection password="CAB3" sheet="1" objects="1" scenarios="1" formatCells="0"/>
  <mergeCells count="18">
    <mergeCell ref="A23:F23"/>
    <mergeCell ref="A4:F4"/>
    <mergeCell ref="A21:F21"/>
    <mergeCell ref="E10:F10"/>
    <mergeCell ref="E11:F11"/>
    <mergeCell ref="E12:F12"/>
    <mergeCell ref="E13:F13"/>
    <mergeCell ref="E14:F14"/>
    <mergeCell ref="E15:F15"/>
    <mergeCell ref="E16:F16"/>
    <mergeCell ref="E17:F17"/>
    <mergeCell ref="E18:F18"/>
    <mergeCell ref="A1:F1"/>
    <mergeCell ref="A2:F2"/>
    <mergeCell ref="C8:F8"/>
    <mergeCell ref="E9:F9"/>
    <mergeCell ref="A22:F22"/>
    <mergeCell ref="A6:B6"/>
  </mergeCells>
  <phoneticPr fontId="1" type="noConversion"/>
  <pageMargins left="0.47244094488188981" right="0.43307086614173229" top="0.55118110236220474" bottom="0.35433070866141736" header="0.31496062992125984" footer="0.31496062992125984"/>
  <pageSetup paperSize="9" fitToHeight="0" orientation="landscape" r:id="rId1"/>
  <headerFooter>
    <oddHeader>&amp;L&amp;"新細明體,標準"&amp;9教育局通函第3&amp;"Times New Roman,標準"/2019&amp;"新細明體,標準"號</oddHeader>
    <oddFooter>&amp;C&amp;"Times New Roman,標準"&amp;9 9</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10">
    <pageSetUpPr fitToPage="1"/>
  </sheetPr>
  <dimension ref="A1:U25"/>
  <sheetViews>
    <sheetView showGridLines="0" showZeros="0" zoomScaleNormal="100" zoomScalePageLayoutView="70" workbookViewId="0">
      <selection sqref="A1:L1"/>
    </sheetView>
  </sheetViews>
  <sheetFormatPr defaultColWidth="9" defaultRowHeight="15.75"/>
  <cols>
    <col min="1" max="1" width="21.375" style="7" customWidth="1"/>
    <col min="2" max="2" width="9.25" style="7" customWidth="1"/>
    <col min="3" max="3" width="12.75" style="7" customWidth="1"/>
    <col min="4" max="4" width="16.125" style="7" customWidth="1"/>
    <col min="5" max="5" width="11.875" style="7" customWidth="1"/>
    <col min="6" max="6" width="14" style="7" customWidth="1"/>
    <col min="7" max="7" width="8.25" style="7" customWidth="1"/>
    <col min="8" max="8" width="13.125" style="7" customWidth="1"/>
    <col min="9" max="9" width="12.25" style="7" customWidth="1"/>
    <col min="10" max="10" width="15.75" style="7" customWidth="1"/>
    <col min="11" max="11" width="9.625" style="7" customWidth="1"/>
    <col min="12" max="12" width="9.75" style="7" customWidth="1"/>
    <col min="13" max="13" width="20.375" style="7" customWidth="1"/>
    <col min="14" max="16384" width="9" style="7"/>
  </cols>
  <sheetData>
    <row r="1" spans="1:21" ht="16.5">
      <c r="A1" s="848" t="s">
        <v>769</v>
      </c>
      <c r="B1" s="849"/>
      <c r="C1" s="850"/>
      <c r="D1" s="849"/>
      <c r="E1" s="849"/>
      <c r="F1" s="849"/>
      <c r="G1" s="849"/>
      <c r="H1" s="849"/>
      <c r="I1" s="849"/>
      <c r="J1" s="849"/>
      <c r="K1" s="849"/>
      <c r="L1" s="849"/>
    </row>
    <row r="2" spans="1:21" ht="16.5">
      <c r="A2" s="880" t="s">
        <v>510</v>
      </c>
      <c r="B2" s="679"/>
      <c r="C2" s="830"/>
      <c r="D2" s="679"/>
      <c r="E2" s="679"/>
      <c r="F2" s="679"/>
      <c r="G2" s="679"/>
      <c r="H2" s="679"/>
      <c r="I2" s="679"/>
      <c r="J2" s="679"/>
      <c r="K2" s="679"/>
      <c r="L2" s="679"/>
    </row>
    <row r="3" spans="1:21" ht="16.5">
      <c r="A3" s="880" t="s">
        <v>44</v>
      </c>
      <c r="B3" s="679"/>
      <c r="C3" s="679"/>
      <c r="D3" s="679"/>
      <c r="E3" s="679"/>
      <c r="F3" s="679"/>
      <c r="G3" s="679"/>
      <c r="H3" s="679"/>
      <c r="I3" s="679"/>
      <c r="J3" s="679"/>
      <c r="K3" s="679"/>
      <c r="L3" s="679"/>
      <c r="M3" s="377"/>
    </row>
    <row r="4" spans="1:21">
      <c r="A4" s="861"/>
      <c r="B4" s="861"/>
      <c r="C4" s="861"/>
      <c r="D4" s="861"/>
      <c r="E4" s="861"/>
      <c r="F4" s="861"/>
      <c r="G4" s="861"/>
      <c r="H4" s="861"/>
      <c r="I4" s="861"/>
      <c r="J4" s="861"/>
      <c r="K4" s="861"/>
      <c r="L4" s="861"/>
      <c r="M4" s="861"/>
    </row>
    <row r="5" spans="1:21" ht="16.5">
      <c r="A5" s="795" t="s">
        <v>754</v>
      </c>
      <c r="B5" s="795"/>
      <c r="C5" s="795"/>
      <c r="D5" s="779">
        <f>附表1A!$C$20</f>
        <v>0</v>
      </c>
      <c r="E5" s="779"/>
      <c r="F5" s="779"/>
      <c r="G5" s="779"/>
      <c r="H5" s="182" t="s">
        <v>237</v>
      </c>
      <c r="I5" s="8"/>
      <c r="J5" s="181" t="s">
        <v>234</v>
      </c>
      <c r="K5" s="870">
        <f>附表1A!$C$23</f>
        <v>0</v>
      </c>
      <c r="L5" s="871"/>
      <c r="O5" s="8"/>
      <c r="P5" s="8"/>
      <c r="Q5" s="8"/>
      <c r="R5" s="8"/>
      <c r="S5" s="8"/>
      <c r="T5" s="8"/>
      <c r="U5" s="8"/>
    </row>
    <row r="6" spans="1:21" ht="12" customHeight="1">
      <c r="A6" s="8"/>
      <c r="B6" s="8"/>
      <c r="C6" s="8"/>
      <c r="D6" s="8"/>
      <c r="E6" s="8"/>
      <c r="F6" s="8"/>
      <c r="G6" s="8"/>
      <c r="H6" s="8"/>
      <c r="I6" s="8"/>
      <c r="J6" s="8"/>
      <c r="K6" s="413"/>
      <c r="L6" s="8"/>
      <c r="M6" s="8"/>
      <c r="O6" s="8"/>
      <c r="P6" s="8"/>
      <c r="Q6" s="8"/>
      <c r="R6" s="8"/>
      <c r="S6" s="8"/>
      <c r="T6" s="8"/>
      <c r="U6" s="8"/>
    </row>
    <row r="7" spans="1:21" s="144" customFormat="1" ht="21.75" customHeight="1">
      <c r="A7" s="550" t="s">
        <v>504</v>
      </c>
      <c r="B7" s="881"/>
      <c r="C7" s="881"/>
      <c r="D7" s="881"/>
      <c r="E7" s="881"/>
      <c r="F7" s="551"/>
      <c r="G7" s="552"/>
      <c r="H7" s="553"/>
      <c r="I7" s="553"/>
      <c r="J7" s="553"/>
      <c r="K7" s="553"/>
      <c r="L7" s="554"/>
      <c r="M7" s="380"/>
    </row>
    <row r="8" spans="1:21" s="144" customFormat="1" ht="27" customHeight="1">
      <c r="A8" s="877" t="s">
        <v>281</v>
      </c>
      <c r="B8" s="878"/>
      <c r="C8" s="878"/>
      <c r="D8" s="878"/>
      <c r="E8" s="878"/>
      <c r="F8" s="878"/>
      <c r="G8" s="878"/>
      <c r="H8" s="878"/>
      <c r="I8" s="878"/>
      <c r="J8" s="878"/>
      <c r="K8" s="878"/>
      <c r="L8" s="879"/>
      <c r="M8" s="132"/>
    </row>
    <row r="9" spans="1:21" s="144" customFormat="1" ht="15.75" customHeight="1">
      <c r="A9" s="556" t="s">
        <v>505</v>
      </c>
      <c r="B9" s="604"/>
      <c r="C9" s="859" t="s">
        <v>651</v>
      </c>
      <c r="D9" s="864"/>
      <c r="E9" s="603"/>
      <c r="F9" s="865" t="s">
        <v>652</v>
      </c>
      <c r="G9" s="866"/>
      <c r="H9" s="866"/>
      <c r="I9" s="603"/>
      <c r="J9" s="624"/>
      <c r="K9" s="865" t="s">
        <v>506</v>
      </c>
      <c r="L9" s="876"/>
      <c r="M9" s="304"/>
    </row>
    <row r="10" spans="1:21" s="144" customFormat="1" ht="6.75" customHeight="1">
      <c r="A10" s="557"/>
      <c r="B10" s="381"/>
      <c r="C10" s="383"/>
      <c r="D10" s="471"/>
      <c r="E10" s="471"/>
      <c r="F10" s="383"/>
      <c r="G10" s="859"/>
      <c r="H10" s="860"/>
      <c r="I10" s="860"/>
      <c r="J10" s="382"/>
      <c r="K10" s="382"/>
      <c r="L10" s="555"/>
      <c r="M10" s="132"/>
    </row>
    <row r="11" spans="1:21" s="144" customFormat="1" ht="16.5" customHeight="1">
      <c r="A11" s="557" t="s">
        <v>507</v>
      </c>
      <c r="B11" s="604"/>
      <c r="C11" s="471" t="s">
        <v>655</v>
      </c>
      <c r="D11" s="306"/>
      <c r="E11" s="471"/>
      <c r="F11" s="383"/>
      <c r="G11" s="384"/>
      <c r="H11" s="604"/>
      <c r="I11" s="466" t="s">
        <v>508</v>
      </c>
      <c r="J11" s="596"/>
      <c r="K11" s="425" t="s">
        <v>280</v>
      </c>
      <c r="L11" s="558"/>
      <c r="M11" s="132"/>
    </row>
    <row r="12" spans="1:21" ht="20.25" customHeight="1">
      <c r="A12" s="559"/>
      <c r="B12" s="208"/>
      <c r="C12" s="208"/>
      <c r="D12" s="5"/>
      <c r="E12" s="5"/>
      <c r="F12" s="5"/>
      <c r="G12" s="208"/>
      <c r="H12" s="132"/>
      <c r="I12" s="208"/>
      <c r="J12" s="17"/>
      <c r="K12" s="17"/>
      <c r="L12" s="560"/>
      <c r="M12" s="17"/>
    </row>
    <row r="13" spans="1:21" ht="16.5">
      <c r="A13" s="853" t="s">
        <v>584</v>
      </c>
      <c r="B13" s="854"/>
      <c r="C13" s="855"/>
      <c r="D13" s="867" t="s">
        <v>635</v>
      </c>
      <c r="E13" s="818"/>
      <c r="F13" s="818"/>
      <c r="G13" s="867" t="s">
        <v>645</v>
      </c>
      <c r="H13" s="818"/>
      <c r="I13" s="818"/>
      <c r="J13" s="818"/>
      <c r="K13" s="818"/>
      <c r="L13" s="809"/>
      <c r="M13" s="259"/>
    </row>
    <row r="14" spans="1:21" ht="16.5">
      <c r="A14" s="856"/>
      <c r="B14" s="857"/>
      <c r="C14" s="858"/>
      <c r="D14" s="868" t="s">
        <v>653</v>
      </c>
      <c r="E14" s="869"/>
      <c r="F14" s="869"/>
      <c r="G14" s="868" t="s">
        <v>654</v>
      </c>
      <c r="H14" s="869"/>
      <c r="I14" s="869"/>
      <c r="J14" s="869"/>
      <c r="K14" s="869"/>
      <c r="L14" s="810"/>
      <c r="M14" s="260"/>
    </row>
    <row r="15" spans="1:21" ht="135.75" customHeight="1">
      <c r="A15" s="561" t="s">
        <v>656</v>
      </c>
      <c r="B15" s="256" t="s">
        <v>589</v>
      </c>
      <c r="C15" s="25" t="s">
        <v>662</v>
      </c>
      <c r="D15" s="209" t="s">
        <v>657</v>
      </c>
      <c r="E15" s="26" t="s">
        <v>658</v>
      </c>
      <c r="F15" s="465" t="s">
        <v>576</v>
      </c>
      <c r="G15" s="567" t="s">
        <v>659</v>
      </c>
      <c r="H15" s="465" t="s">
        <v>577</v>
      </c>
      <c r="I15" s="26" t="s">
        <v>660</v>
      </c>
      <c r="J15" s="26" t="s">
        <v>279</v>
      </c>
      <c r="K15" s="872" t="s">
        <v>661</v>
      </c>
      <c r="L15" s="873"/>
      <c r="M15" s="261"/>
    </row>
    <row r="16" spans="1:21" ht="27">
      <c r="A16" s="562" t="s">
        <v>203</v>
      </c>
      <c r="B16" s="253"/>
      <c r="C16" s="18"/>
      <c r="D16" s="570" t="s">
        <v>585</v>
      </c>
      <c r="E16" s="461" t="s">
        <v>43</v>
      </c>
      <c r="F16" s="571" t="s">
        <v>204</v>
      </c>
      <c r="G16" s="874" t="s">
        <v>45</v>
      </c>
      <c r="H16" s="461" t="s">
        <v>43</v>
      </c>
      <c r="I16" s="572" t="s">
        <v>43</v>
      </c>
      <c r="J16" s="573" t="s">
        <v>36</v>
      </c>
      <c r="K16" s="464" t="s">
        <v>286</v>
      </c>
      <c r="L16" s="462" t="s">
        <v>297</v>
      </c>
      <c r="M16" s="260"/>
    </row>
    <row r="17" spans="1:16">
      <c r="A17" s="563"/>
      <c r="B17" s="254"/>
      <c r="C17" s="22"/>
      <c r="D17" s="210"/>
      <c r="E17" s="565"/>
      <c r="F17" s="587"/>
      <c r="G17" s="875"/>
      <c r="H17" s="588"/>
      <c r="I17" s="246"/>
      <c r="J17" s="589"/>
      <c r="K17" s="257"/>
      <c r="L17" s="590"/>
      <c r="M17" s="262"/>
    </row>
    <row r="18" spans="1:16">
      <c r="A18" s="265">
        <v>2</v>
      </c>
      <c r="B18" s="255"/>
      <c r="C18" s="15"/>
      <c r="D18" s="211"/>
      <c r="E18" s="16"/>
      <c r="F18" s="266"/>
      <c r="G18" s="568" t="s">
        <v>46</v>
      </c>
      <c r="H18" s="246"/>
      <c r="I18" s="246"/>
      <c r="J18" s="16"/>
      <c r="K18" s="424"/>
      <c r="L18" s="591"/>
      <c r="M18" s="257"/>
    </row>
    <row r="19" spans="1:16" s="17" customFormat="1">
      <c r="A19" s="564">
        <v>3</v>
      </c>
      <c r="B19" s="265"/>
      <c r="C19" s="15"/>
      <c r="D19" s="211"/>
      <c r="E19" s="16"/>
      <c r="F19" s="266"/>
      <c r="G19" s="568" t="s">
        <v>46</v>
      </c>
      <c r="H19" s="246"/>
      <c r="I19" s="246"/>
      <c r="J19" s="16"/>
      <c r="K19" s="424"/>
      <c r="L19" s="591"/>
      <c r="M19" s="257"/>
    </row>
    <row r="20" spans="1:16">
      <c r="A20" s="265">
        <v>4</v>
      </c>
      <c r="B20" s="255"/>
      <c r="C20" s="15"/>
      <c r="D20" s="211"/>
      <c r="E20" s="16"/>
      <c r="F20" s="266"/>
      <c r="G20" s="568" t="s">
        <v>46</v>
      </c>
      <c r="H20" s="246"/>
      <c r="I20" s="246"/>
      <c r="J20" s="16"/>
      <c r="K20" s="424"/>
      <c r="L20" s="591"/>
      <c r="M20" s="257"/>
    </row>
    <row r="21" spans="1:16">
      <c r="A21" s="265">
        <v>5</v>
      </c>
      <c r="B21" s="255"/>
      <c r="C21" s="15"/>
      <c r="D21" s="211"/>
      <c r="E21" s="16"/>
      <c r="F21" s="266"/>
      <c r="G21" s="569" t="s">
        <v>46</v>
      </c>
      <c r="H21" s="586"/>
      <c r="I21" s="586"/>
      <c r="J21" s="565"/>
      <c r="K21" s="566"/>
      <c r="L21" s="592"/>
      <c r="M21" s="257"/>
    </row>
    <row r="22" spans="1:16" ht="41.25" customHeight="1">
      <c r="A22" s="862" t="s">
        <v>663</v>
      </c>
      <c r="B22" s="863"/>
      <c r="C22" s="863"/>
      <c r="D22" s="863"/>
      <c r="E22" s="863"/>
      <c r="F22" s="863"/>
      <c r="G22" s="863"/>
      <c r="H22" s="863"/>
      <c r="I22" s="863"/>
      <c r="J22" s="863"/>
      <c r="K22" s="863"/>
      <c r="L22" s="863"/>
      <c r="M22" s="208"/>
    </row>
    <row r="24" spans="1:16" ht="16.5">
      <c r="A24" s="848" t="s">
        <v>769</v>
      </c>
      <c r="B24" s="849"/>
      <c r="C24" s="850"/>
      <c r="D24" s="849"/>
      <c r="E24" s="849"/>
      <c r="F24" s="849"/>
      <c r="G24" s="849"/>
      <c r="H24" s="849"/>
      <c r="I24" s="849"/>
      <c r="J24" s="849"/>
      <c r="K24" s="849"/>
      <c r="L24" s="849"/>
    </row>
    <row r="25" spans="1:16" s="76" customFormat="1" ht="16.5">
      <c r="A25" s="851" t="s">
        <v>298</v>
      </c>
      <c r="B25" s="852"/>
      <c r="C25" s="852"/>
      <c r="D25" s="852"/>
      <c r="E25" s="852"/>
      <c r="F25" s="852"/>
      <c r="G25" s="852"/>
      <c r="H25" s="852"/>
      <c r="I25" s="852"/>
      <c r="J25" s="852"/>
      <c r="K25" s="852"/>
      <c r="L25" s="852"/>
      <c r="M25" s="305"/>
      <c r="N25" s="305"/>
      <c r="O25" s="305"/>
      <c r="P25" s="305"/>
    </row>
  </sheetData>
  <sheetProtection password="CAB3" sheet="1" objects="1" scenarios="1" formatCells="0" formatRows="0" insertRows="0" deleteRows="0"/>
  <mergeCells count="23">
    <mergeCell ref="K9:L9"/>
    <mergeCell ref="A5:C5"/>
    <mergeCell ref="A8:L8"/>
    <mergeCell ref="A2:L2"/>
    <mergeCell ref="A1:L1"/>
    <mergeCell ref="A3:L3"/>
    <mergeCell ref="B7:E7"/>
    <mergeCell ref="A24:L24"/>
    <mergeCell ref="A25:L25"/>
    <mergeCell ref="A13:C14"/>
    <mergeCell ref="G10:I10"/>
    <mergeCell ref="A4:M4"/>
    <mergeCell ref="A22:L22"/>
    <mergeCell ref="C9:D9"/>
    <mergeCell ref="F9:H9"/>
    <mergeCell ref="D13:F13"/>
    <mergeCell ref="D14:F14"/>
    <mergeCell ref="G13:L13"/>
    <mergeCell ref="G14:L14"/>
    <mergeCell ref="K5:L5"/>
    <mergeCell ref="K15:L15"/>
    <mergeCell ref="D5:G5"/>
    <mergeCell ref="G16:G17"/>
  </mergeCells>
  <phoneticPr fontId="1" type="noConversion"/>
  <pageMargins left="0.47244094488188981" right="0.43307086614173229" top="0.51181102362204722" bottom="0.43307086614173229" header="0.31496062992125984" footer="0.27559055118110237"/>
  <pageSetup paperSize="9" scale="88" fitToHeight="0" orientation="landscape" r:id="rId1"/>
  <headerFooter>
    <oddHeader>&amp;L&amp;"新細明體,標準"&amp;9教育局通函第3&amp;"Times New Roman,標準"/2019&amp;"新細明體,標準"號</oddHeader>
    <oddFooter>&amp;C&amp;"Times New Roman,標準"&amp;9 10</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24</vt:i4>
      </vt:variant>
      <vt:variant>
        <vt:lpstr>已命名的範圍</vt:lpstr>
      </vt:variant>
      <vt:variant>
        <vt:i4>14</vt:i4>
      </vt:variant>
    </vt:vector>
  </HeadingPairs>
  <TitlesOfParts>
    <vt:vector size="38" baseType="lpstr">
      <vt:lpstr>附表一覽表</vt:lpstr>
      <vt:lpstr>附錄2</vt:lpstr>
      <vt:lpstr>附表1A</vt:lpstr>
      <vt:lpstr>KGSSFeeSubmissionInfo</vt:lpstr>
      <vt:lpstr>KGSSFeeItemInfo</vt:lpstr>
      <vt:lpstr>附表1B頁一</vt:lpstr>
      <vt:lpstr>附表1B頁二</vt:lpstr>
      <vt:lpstr>附表1C</vt:lpstr>
      <vt:lpstr>附表2A</vt:lpstr>
      <vt:lpstr>附表2B</vt:lpstr>
      <vt:lpstr>附表3</vt:lpstr>
      <vt:lpstr>KGSSFeeItemIncome</vt:lpstr>
      <vt:lpstr>KGSSFeeItemExpenditure</vt:lpstr>
      <vt:lpstr>附表2A至附表3所載的註</vt:lpstr>
      <vt:lpstr>附表4A(I)</vt:lpstr>
      <vt:lpstr>附表4B(I)</vt:lpstr>
      <vt:lpstr>附表4A(II)</vt:lpstr>
      <vt:lpstr>附表4B(II)</vt:lpstr>
      <vt:lpstr>附表4A,B所載的註及注意事項</vt:lpstr>
      <vt:lpstr>附表4C</vt:lpstr>
      <vt:lpstr>附表4D</vt:lpstr>
      <vt:lpstr>附表5</vt:lpstr>
      <vt:lpstr>附錄3</vt:lpstr>
      <vt:lpstr>附錄4</vt:lpstr>
      <vt:lpstr>附表1A!Print_Area</vt:lpstr>
      <vt:lpstr>附表1B頁一!Print_Area</vt:lpstr>
      <vt:lpstr>附表1B頁二!Print_Area</vt:lpstr>
      <vt:lpstr>附表2A!Print_Area</vt:lpstr>
      <vt:lpstr>附表2A至附表3所載的註!Print_Area</vt:lpstr>
      <vt:lpstr>附表2B!Print_Area</vt:lpstr>
      <vt:lpstr>附表3!Print_Area</vt:lpstr>
      <vt:lpstr>'附表4A,B所載的註及注意事項'!Print_Area</vt:lpstr>
      <vt:lpstr>附表4C!Print_Area</vt:lpstr>
      <vt:lpstr>附表4D!Print_Area</vt:lpstr>
      <vt:lpstr>附表5!Print_Area</vt:lpstr>
      <vt:lpstr>附表一覽表!Print_Area</vt:lpstr>
      <vt:lpstr>附錄2!Print_Area</vt:lpstr>
      <vt:lpstr>附錄4!Print_Area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FUNG, Ka-wo</dc:creator>
  <cp:lastModifiedBy>TO, Yuet-heng</cp:lastModifiedBy>
  <cp:lastPrinted>2019-02-15T09:22:37Z</cp:lastPrinted>
  <dcterms:created xsi:type="dcterms:W3CDTF">2017-01-05T01:25:34Z</dcterms:created>
  <dcterms:modified xsi:type="dcterms:W3CDTF">2019-05-28T08:03:47Z</dcterms:modified>
</cp:coreProperties>
</file>